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<sst xmlns="http://schemas.openxmlformats.org/spreadsheetml/2006/main" count="2483" uniqueCount="1094">
  <si>
    <t>Uploaded Date</t>
  </si>
  <si>
    <t>Channel</t>
  </si>
  <si>
    <t>Video URL</t>
  </si>
  <si>
    <t>Video Title</t>
  </si>
  <si>
    <t>Description</t>
  </si>
  <si>
    <t>Base URL</t>
  </si>
  <si>
    <t>Divider1</t>
  </si>
  <si>
    <t>Divider2</t>
  </si>
  <si>
    <t>Folder separator</t>
  </si>
  <si>
    <t>Youtube id</t>
  </si>
  <si>
    <t>End URL</t>
  </si>
  <si>
    <t>Transcript Link</t>
  </si>
  <si>
    <t>2023 06 30</t>
  </si>
  <si>
    <t>Witness Citizen</t>
  </si>
  <si>
    <t>https://youtu.be/yWq2K63RfE0</t>
  </si>
  <si>
    <t>CHRISSY NEWTON (The Debrief &amp; Rebelliously Curious)</t>
  </si>
  <si>
    <t>Chrissy returns to the program for a wonderful discussion. We talk about David Grusch and what it was like helping to break the story. She hosts a wonderful podcast on the Debrief YouTube page so check it out!
Her next vid: https://youtu.be/MqVh54PlRog
Chrissy’s links: https://lnk.bio/G2vh</t>
  </si>
  <si>
    <t>hhttps://files.afu.se/Downloads/Transcripts/Merged%20(Ryan%20Graves)/</t>
  </si>
  <si>
    <t xml:space="preserve"> - </t>
  </si>
  <si>
    <t>_</t>
  </si>
  <si>
    <t>/</t>
  </si>
  <si>
    <t>yWq2K63RfE0</t>
  </si>
  <si>
    <t xml:space="preserve"> - transcript (automated).pdf</t>
  </si>
  <si>
    <t>2023 06 29</t>
  </si>
  <si>
    <t>https://youtu.be/Fjp-sloOA3o</t>
  </si>
  <si>
    <t>UAP NEWS 6.28.23 MATT LASLO (WIRED)</t>
  </si>
  <si>
    <t>Matt will be stopping by to inform us on the latest from congress on UAP. He has been crushing this story!
His Latest - https://t.co/x74QBO9gHl
Website: https://www.mattlaslo.com/
Social: @Mattlaslo</t>
  </si>
  <si>
    <t>Fjp-sloOA3o</t>
  </si>
  <si>
    <t>2023 06 26</t>
  </si>
  <si>
    <t>https://youtu.be/epWiz8WXzUw</t>
  </si>
  <si>
    <t>PREVIEW</t>
  </si>
  <si>
    <t>epWiz8WXzUw</t>
  </si>
  <si>
    <t>2023 06 21</t>
  </si>
  <si>
    <t>https://youtu.be/WLDD5QsRV7E</t>
  </si>
  <si>
    <t>Two songs. I’m still in love with you and Bad Dreams</t>
  </si>
  <si>
    <t>First time is new and don’t have much to say on it at this point.
Second time is the first song I made after my experience. It’s completely not like me so I kinda threw it out. I just stumbled on it again and it could work for the right person. I do straight rap towards the end. :)</t>
  </si>
  <si>
    <t>WLDD5QsRV7E</t>
  </si>
  <si>
    <t>https://youtu.be/J6gbCb-_gIs</t>
  </si>
  <si>
    <t>6.20.23 UAP NEWS FLASH CANADIAN RETRIEVAL PROGRAM</t>
  </si>
  <si>
    <t>Just a short 10 min video here on two updates.
One of which is an alleged leak of MP Larry McGuire 
Another a FOIA document from the Department of Homeland Security regarding Bob Bigelow’s BAASS</t>
  </si>
  <si>
    <t>J6gbCb-_gIs</t>
  </si>
  <si>
    <t>2023 06 19</t>
  </si>
  <si>
    <t>https://youtu.be/alVvzS2KUEE</t>
  </si>
  <si>
    <t>NASA TECH REPORTS STRANGE AERIAL OBJECT</t>
  </si>
  <si>
    <t>Today is news free.
We listen to a former NASA test mechanics UFO sighting from 1969
Other topics are underwater UFO’s and the first leak of a suggestive US cover up- 
Check my about me section for music and more.
-Sean</t>
  </si>
  <si>
    <t>alVvzS2KUEE</t>
  </si>
  <si>
    <t>2023 06 16</t>
  </si>
  <si>
    <t>https://youtu.be/CRSN4WR2Mbg</t>
  </si>
  <si>
    <t>THE BROADWAY SESSION -ACOUSTIC</t>
  </si>
  <si>
    <t>A few months before my experience I made a vinyl record and was all ready to start playing shows. When coronavirus came around all the venues closed and I was left with this project I couldn’t do anything with. I just stumbled upon these videos and thought I’d share them. They were just collecting digital dust.
-Sean</t>
  </si>
  <si>
    <t>CRSN4WR2Mbg</t>
  </si>
  <si>
    <t>https://youtu.be/MJYOQPSQ8VI</t>
  </si>
  <si>
    <t>6.16.23 ROGUE INTEL, MEDIA MANIPULATION, PHENOMENON</t>
  </si>
  <si>
    <t>In this episode we will look at what’s commonly known as Project Mockingbird. Although the name of this project hasn’t been confirmed what it represents has been. The intelligence community showed massive abuses of power that were exposed in the 1970’s. It started with an Army whistleblower and turned into Senate hearings and investigations known as the Church Committee. I personally learned a lot in researching this episode.
We also look at disinformation in the ufo community and an example of how it works. We take an apparent Richard Doty implanted story that seemed to have been made to cover up the 1977 case of Mario Woods.
We also will look at the flap of 1975 over US SAC Bases! 
-I make all the music here and do everything else like production, research, editing.. Want more info on me? Check my YouTube description-</t>
  </si>
  <si>
    <t>MJYOQPSQ8VI</t>
  </si>
  <si>
    <t>2023 06 14</t>
  </si>
  <si>
    <t>https://youtu.be/hUqsIYrExJY</t>
  </si>
  <si>
    <t>UAP NEWS 6.14.23 UFO WHISTLEBLOWER DAVID GRUSCH's IG COMPLAINT</t>
  </si>
  <si>
    <t>Short episode. Reading Grusch's complaint, and the latest comments from reps. What the heck is that - Peru version.
The IG complaint: https://www.weaponizedpodcast.com/news-1/david-grusch-whistleblower-complaint
Want more info on me? Check the homepage and about me section- 🙄</t>
  </si>
  <si>
    <t>hUqsIYrExJY</t>
  </si>
  <si>
    <t>2023 06 07</t>
  </si>
  <si>
    <t>https://youtu.be/j_9sOH_nM8E</t>
  </si>
  <si>
    <t>AFTERTHOUGHTS - UAP WHISTLEBLOWER</t>
  </si>
  <si>
    <t>Bring a notebook! ;)</t>
  </si>
  <si>
    <t>j_9sOH_nM8E</t>
  </si>
  <si>
    <t>2023 06 06</t>
  </si>
  <si>
    <t>https://youtu.be/N6ak37D0BuQ</t>
  </si>
  <si>
    <t>UAP NEWS 6.6.23 INTELLIGENCE OFFICIALS… CRAFT OF NON HUMAN ORIGIN</t>
  </si>
  <si>
    <t>That’s right all… we have had a whistleblower come forward with the mighty fine help of many people. Thank you to those blowers of said whistle for their strength in coming forward. When someone is faced with a choice that can be extremely detrimental to themselves and yet they allow integrity and truth to shine…. Regardless… no matter the subject… that person is most admirable which this earth is in rare supply of..
Sit back, relax and listen to this audio version of the amazing story written by Ralph and Leslie in the debrief.
Afterwards we look at what I think are some of the most intriguing past news reports of crashed vehicles and one underwater alien submarine. ;)
MAIN STORY: https://thedebrief.org/intelligence-officials-say-u-s-has-retrieved-non-human-craft/
I’m your host Sean Raasch
Check the about section on my YT page for links to music, t-shirts etc… follow me on socials at @WitnessCitizen</t>
  </si>
  <si>
    <t>N6ak37D0BuQ</t>
  </si>
  <si>
    <t>2023 06 03</t>
  </si>
  <si>
    <t>https://youtu.be/UCON9-tlUCQ</t>
  </si>
  <si>
    <t>UAP NEWS 6.3.23 OLD ORBS, THE STIGMA, 90 MILE OHIO POLICE CHASE</t>
  </si>
  <si>
    <t>Today we start off with a short recap of a long @nasa public meeting on #uap 
Next we recap a story on a new Aviation Safety group created and lead by some of the best pilots that have ever flown including Ryan Graves, David Fravor and Alex Dietrich and more.
https://www.nbcnews.com/politics/national-security/us-government-expands-ufo-investigations-new-group-forms-pilots-spot-rcna87127
We will next look at some older cases that include sightings of what we have been seeing lately with metal balls or metallic type spheres. 
Break time with WTHIT showing videos from New Zealand today.
Finishing off with a #ufosighting that inspired a scene from Close Encounters of the Third Kind. Based on an encounter with many police but namely one that stuck his neck out to tell the story and subsequently lost everything and wound up homeless for some time.
Music/Video Produced, Edited and written by Sean Raasch. 
@WitnessCitizen 
https://www.bonfire.com/store/witness-citizen/</t>
  </si>
  <si>
    <t>UCON9-tlUCQ</t>
  </si>
  <si>
    <t>2023 05 31</t>
  </si>
  <si>
    <t>https://youtu.be/Xc6ChyfFAAY</t>
  </si>
  <si>
    <t>NASA FILMS UNIDENTIFIED OBJECTS - MOST EDUCATED ASTRONAUT SAW SPACE ANIMALS</t>
  </si>
  <si>
    <t>Enjoy a little story time and an extended WTHIT  @NASA style -</t>
  </si>
  <si>
    <t>Xc6ChyfFAAY</t>
  </si>
  <si>
    <t>2023 05 29</t>
  </si>
  <si>
    <t>https://youtu.be/IdlcFZ_h-PQ</t>
  </si>
  <si>
    <t xml:space="preserve">The San Diego Flares, A Texas Sheriff and the Purple Healer, What the heck is that!!  </t>
  </si>
  <si>
    <t>In this episode we look at past “flare” cases that just kinda don’t make sense. We have an extended version of WTHIT today! There’s no real news so we go all out on it. Also we will go back in time;)
Files for study if you wish:
Case
https://archive.org/details/1965-09-9372331-Damon-Texas
Blue book Pictures of terrain
https://archive.org/details/1965-09-6978122-Damon-Texas-9915-
Host: Sean Raasch
Social media handle: @witnesscitizen
www.witnesscitizen.com
shirts: https://www.bonfire.com/store/witness...
All Music, Editing and Producing, Writing done by Sean Raasch
Like the music? Want to learn about my history? Music and articles below.
 • The Music  
https://open.spotify.com/artist/7m6bE...
https://open.spotify.com/artist/0dBxm...
https://twinbrothermke.bandcamp.com/a...
Articles:
https://shepherdexpress.com/topics/se...
https://milwaukeerecord.com/?s=Reins+...
https://milwaukeerecord.com/?s=Twin+B...
https://shepherdexpress.com/api/searc...
Title &amp; Description written by Sean &amp; AI</t>
  </si>
  <si>
    <t>IdlcFZ_h-PQ</t>
  </si>
  <si>
    <t>2023 05 27</t>
  </si>
  <si>
    <t>https://youtu.be/pH1ZV4mewj8</t>
  </si>
  <si>
    <t>UFO Joe Unveils  A Fascinating Discussion on Disclosure, News, and the Paranormal</t>
  </si>
  <si>
    <t>I've had the pleasure of knowing Joe for a couple of years now, and he was actually my first guest! Joe maintains an incredible blog that meticulously documents the intricate UFO history of the past few years. It serves as a valuable resource for the curious.
In this conversation, we delve into a wide range of subjects, including the current status of disclosure, recent news updates, various paranormal topics, and much more.
Sit back, relax, grab a beverage, and perhaps a snack, as this engaging talk lasts approximately an hour. Let's dive in!
UFO JOE
https://www.ufojoe.net/
Twitter: @TheUfoJoe 
Host: Sean Raasch
Social media handle: @witnesscitizen
www.witnesscitizen.com
shirts: https://www.bonfire.com/store/witness...
All Music, Editing and Producing, Writing done by Sean Raasch
Like the music? Want to learn about my history? Music and articles below.
 • The Music  
https://open.spotify.com/artist/7m6bE...
https://open.spotify.com/artist/0dBxm...
https://twinbrothermke.bandcamp.com/a...
Articles:
https://shepherdexpress.com/topics/se...
https://milwaukeerecord.com/?s=Reins+...
https://milwaukeerecord.com/?s=Twin+B...
https://shepherdexpress.com/api/searc...
Title &amp; Description written by Sean &amp; AI</t>
  </si>
  <si>
    <t>pH1ZV4mewj8</t>
  </si>
  <si>
    <t>2023 05 26</t>
  </si>
  <si>
    <t>https://youtu.be/RLKYdCyeuMA</t>
  </si>
  <si>
    <t>Post Disclosure World  A Captivating Conversation on the Future of Disclosure   May 26, 2023</t>
  </si>
  <si>
    <t>In this video, join me for an engaging one-on-one conversation with my friend Ryan, also known as Post Disclosure World on YouTube and Twitter. From the moment I became involved in the UFO community, Ryan's presence has been remarkable. His contributions are consistently uplifting and progressive, offering constructive insights. Not only is he highly intelligent, but he also possesses a captivating and multifaceted personality. Get ready to witness a truly enriching exchange!
I hope you enjoy :)
References-
More on Ryan’s experience as discussed 
https://medium.com/@postdisclosureworld/the-night-god-spoke-to-me-telepathy-is-real-d5833302b0a9
Post Disclosure World links
Twitter handle: @PostDisclosure 
YT: @Postdisclosureworld
-description written by Sean &amp;  His AI friend chatgpt4</t>
  </si>
  <si>
    <t>RLKYdCyeuMA</t>
  </si>
  <si>
    <t>2023 05 23</t>
  </si>
  <si>
    <t>https://youtu.be/F4paw21PEGY</t>
  </si>
  <si>
    <t>UAP NEWS EPISODE 58 Dr Garry Nolan at SALT, The Socorro Sequel, Dante &amp; The Bird Dogs</t>
  </si>
  <si>
    <t>Extraterrestrial Intelligence - Dr. Garry Nolan: "It's Still here"
http://www.uapcheck.com/news/id/extraterrestrial-intelligence-dr-garry-nolan-its-still-here
OPINION: The Power of Cooperation Can Help Us Solve The Mystery Of....
https://thedebrief.org/opinion-the-power-of-cooperation-can-help-us-solve-the-mystery-of-unidentified-aerial-phenomena/
Interview: Dante Schmitz
https://danteandthebirddogs.com/
https://www.facebook.com/danteandthebirdogs
https://youtu.be/ZKKYMMR_sDo
Unfortunately this was recorded before Jeremy Corbell and Knapp released some images and video. I'll be covering that soon! Hopefully I'll get something out by the end of the week. You can check out their video on it here. https://youtu.be/PpVkN6SaLjw
Host: Sean Raasch
Social media handle: @witnesscitizen
www.witnesscitizen.com
shirts: https://www.bonfire.com/store/witness...
All Music, Editing and Producing, Writing done by Sean Raasch
Like the music? Want to learn about my history? Music and articles below.
 • The Music  
https://open.spotify.com/artist/7m6bE...
https://open.spotify.com/artist/0dBxm...
https://twinbrothermke.bandcamp.com/a...
Articles:
https://shepherdexpress.com/topics/se...
https://milwaukeerecord.com/?s=Reins+...
https://milwaukeerecord.com/?s=Twin+B...
https://shepherdexpress.com/api/searc...</t>
  </si>
  <si>
    <t>F4paw21PEGY</t>
  </si>
  <si>
    <t>2023 05 20</t>
  </si>
  <si>
    <t>https://youtu.be/zytg7jSvYI0</t>
  </si>
  <si>
    <t>UAP NEWS 5.20.23 DISCLOSURE HEATS UP, HUSBAND KIDNAPPED by SAUCER, TALK WITH SHANNON SCOTT</t>
  </si>
  <si>
    <t>1. UAP NEWs is about 5 minutes
2. Back In Time is about 40 minutes
3. Interview with Shannon is around the 48 minute mark
4. What the heck is that!
5. More Shannon
Segments:
UAP NEWS, BACK IN TIME, INTERVIEW, WTHIT
https://youtu.be/WuD5QW5Hb5Q
SPECIAL GUEST: Navy Veteran Shannon Scott
Shannon’s Podcast: https://www.youtube.com/channel/UCLw8Vl5OmlGDRjoRPD5HsNg
Twitter: @ShanDScott 
Host: Sean Raasch
Social media handle: @witnesscitizen
www.witnesscitizen.com
shirts: https://www.bonfire.com/store/witness-citizen/
All Music, Editing and Producing, Writing done by Sean Raasch
Like the music? Want to learn about my history? Music and articles below.
https://youtube.com/playlist?list=PL_eC2d-QdmBtZ8Pf8_rV1kJzrLZnJ-OcF
https://open.spotify.com/artist/7m6bE6oNmYcwqFI0HVdSjX?si=fMWMBPnwR567dfHYRkAf5g
https://open.spotify.com/artist/0dBxmsktO0N8RGLgVb5qpO?si=Yu_RxFkkTwu0EVNGRCjSqw
https://twinbrothermke.bandcamp.com/album/a-i
Articles:
https://shepherdexpress.com/topics/sean-raasch/
https://milwaukeerecord.com/?s=Reins+Daily
https://milwaukeerecord.com/?s=Twin+Brother
https://shepherdexpress.com/api/search.html?q=Twin+Brother&amp;sa=</t>
  </si>
  <si>
    <t>zytg7jSvYI0</t>
  </si>
  <si>
    <t>2023 05 17</t>
  </si>
  <si>
    <t>https://youtu.be/LHrdxhyc0HA</t>
  </si>
  <si>
    <t>My ODD OBJECTS on VIDEO</t>
  </si>
  <si>
    <t>Not sure what any of this is or is not. Either way. Best to document.</t>
  </si>
  <si>
    <t>LHrdxhyc0HA</t>
  </si>
  <si>
    <t>2023 05 16</t>
  </si>
  <si>
    <t>https://youtu.be/6E4TXS22s_Q</t>
  </si>
  <si>
    <t>UAP NEWS 5.16.23 NASA TO HOLD PUBLIC MEETING ON UAP, A Miner's Encounter, Vinnie Adams</t>
  </si>
  <si>
    <t>DoD’s Office of the Inspector General’s Evaluation on Unidentified Aerial Phenomena Still Underway
https://www.theblackvault.com/documentarchive/dods-office-of-the-inspector-generals-evaluation-on-unidentified-aerial-phenomena-still-underway/
NASA Provides Coverage of Unidentified Anomalous Phenomena Meeting https://www.nasa.gov/press-release/nasa-provides-coverage-of-unidentified-anomalous-phenomena-meeting
Special Guest: Vinnie Adams - Disclosure Team
allmylinks.com/disclosureteam
Host: Sean Raasch
Social media handle: @witnesscitizen
www.witnesscitizen.com
shirts: https://www.bonfire.com/store/witness-citizen/
All Music, Editing and Producing, Writing done by Sean Raasch
Like the music? Want to learn about my history? Music and articles below.
https://youtube.com/playlist?list=PL_eC2d-QdmBtZ8Pf8_rV1kJzrLZnJ-OcF
https://open.spotify.com/artist/7m6bE6oNmYcwqFI0HVdSjX?si=fMWMBPnwR567dfHYRkAf5g
https://open.spotify.com/artist/0dBxmsktO0N8RGLgVb5qpO?si=Yu_RxFkkTwu0EVNGRCjSqw
https://twinbrothermke.bandcamp.com/album/a-i
Articles:
https://shepherdexpress.com/topics/sean-raasch/
https://milwaukeerecord.com/?s=Reins+Daily
https://milwaukeerecord.com/?s=Twin+Brother
https://shepherdexpress.com/api/search.html?q=Twin+Brother&amp;sa=</t>
  </si>
  <si>
    <t>6E4TXS22s_Q</t>
  </si>
  <si>
    <t>2023 05 13</t>
  </si>
  <si>
    <t>https://youtu.be/geWLMF52R-Y</t>
  </si>
  <si>
    <t>GLOWING AURAS &amp; BLACK MONEY - NYT 2017 - READING -</t>
  </si>
  <si>
    <t>This is more of a variety bonus episode. 
I don’t want to spoil what else I put in it by putting it here ;) You’ll just have to watch and see.
Recommended viewing:
I always recommend headphones and attention. Everything else is on you!
Host: Sean Raasch
Social media handle: @witnesscitizen
www.witnesscitizen.com
shirts: https://www.bonfire.com/store/witness-citizen/</t>
  </si>
  <si>
    <t>geWLMF52R-Y</t>
  </si>
  <si>
    <t>2023 05 11</t>
  </si>
  <si>
    <t>https://youtu.be/j6B28a0yhaE</t>
  </si>
  <si>
    <t>THE BROKEN ARROW INCIDENT 1964</t>
  </si>
  <si>
    <t>BACK IN TIME:
https://archive.org/details/1964-09-9421270-SactoArea-California/page/n1/mode/2up?q=arrowhead
https://archive.org/details/BlueBookArtifacts/Physical%20Specimen%207-3745-422%20%28Artifact%20341-24-488%29%20from%20Sacramento%20Area%2C%20California%2C%20September%205%2C%201964%20Arrow%20Head/page/n5/mode/2up
Recorded interview with Witness. I didn't use it in the show because I found the quality to be pretty poor. https://archive.org/details/BlueBookArtifacts/Physical%20Specimen%207-3745-422%20%28Artifact%20341-24-488%29%20from%20Sacramento%20Area%2C%20California%2C%20September%205%2C%201964%20Arrow%20Head/page/n5/mode/2up
An old TV show from back in the day called "Project U.F.O" did an episode on this case. 
https://www.youtube.com/watch?v=JEo7AB9_P-s&amp;t=1280s</t>
  </si>
  <si>
    <t>j6B28a0yhaE</t>
  </si>
  <si>
    <t>2023 05 10</t>
  </si>
  <si>
    <t>https://youtu.be/GYuZo-ESNkw</t>
  </si>
  <si>
    <t>2019 NAVY ENCOUNTER, STEPHENVILLE CASE, HIGH BRASS TESTIFIES - UAP NEWS 5.10.23</t>
  </si>
  <si>
    <t>UAP NEWS:
https://www.liberationtimes.com/home/case-not-closed-dod-to-review-2019-west-coast-ufos-which-harassed-us-warships
https://www.foxnews.com/us/ufo-search-retired-navy-officer-not-going-jail-report-what-he-saw-afghanistan
https://www.dailystar.co.uk/news/weird-news/ufo-chase-two-fighter-jets-29929024
BACK IN TIME:
https://archive.org/details/1964-09-9421270-SactoArea-California/page/n1/mode/2up?q=arrowhead
https://archive.org/details/BlueBookArtifacts/Physical%20Specimen%207-3745-422%20%28Artifact%20341-24-488%29%20from%20Sacramento%20Area%2C%20California%2C%20September%205%2C%201964%20Arrow%20Head/page/n5/mode/2up
Recorded interview with Witness. I didn't use it in the show because I found the quality to be pretty poor. https://archive.org/details/BlueBookArtifacts/Physical%20Specimen%207-3745-422%20%28Artifact%20341-24-488%29%20from%20Sacramento%20Area%2C%20California%2C%20September%205%2C%201964%20Arrow%20Head/page/n5/mode/2up
An old TV show from back in the day called "Project U.F.O" did an episode on this case. 
https://www.youtube.com/watch?v=JEo7AB9_P-s&amp;t=1280s
Official WTHIT Playlist:
https://youtube.com/playlist?list=PL_eC2d-QdmBs_cBb5tj7M4vOu8nDgzO2_
Host: Sean Raasch
Social media handle: @witnesscitizen
www.witnesscitizen.com
shirts: https://www.bonfire.com/store/witness-citizen/</t>
  </si>
  <si>
    <t>GYuZo-ESNkw</t>
  </si>
  <si>
    <t>2023 05 07</t>
  </si>
  <si>
    <t>https://youtu.be/dJ3ce_Yr8VE</t>
  </si>
  <si>
    <t>CE2 CASE  LT JOSEPH LONG TONOPAH NEVADA</t>
  </si>
  <si>
    <t>Tonopah, Nevada, November 23rd, 1957-
1st Lieutenant Joseph F. Long had just finished participating in the USAF advanced survival school at Stead Air Force Base and began driving to Las Vegas. About halfway through the trip around Tonopah, Long claimed to have had a close encounter with flying saucers. The Air Force was well aware of the problem this posed for them, and in their own words, they said: “the case may be considered somewhat unprecedented: the officer is a fighter pilot who is assumed to be familiar with both current and projected aircraft, missile and helicopter designs, as well as aerial phenomena that is often mistaken for usual or unconventional airborne objects, yet insisting in official testimony to having made the contact in question”.
1st Lieutenant Joseph F Long description of event as written by case investigator:
“Long was returning to Newcastle County Airport, Delaware after completion of USAF Advanced Survival  School, Stead AFB, Nevada on 23 Nov 57 in his automobile. At about 0630 he was approximately thirty miles west of Tonopah, Nev., traveling towards Las Vegas, Nev. at about eighty mph when the engine of his car suddenly stopped. Attempts to re-start the engine were unsuccessful, and Long got out of his car to investigate the trouble. Outside the car he heard a steady high-pitched whining noise which drew his attention to four disc-shaped objects that were sitting on the ground about 300-400 yards to the right of the highway. These objects were totally unlike anything he had ever seen, and he attempted to get closer for a better look at them. He walked for several minutes until he was within approximately fifty feet from the nearest object. The objects appeared identical and about fifty feet in diameter. They were disc-shaped, emitting their own source of light which caused them to glow brightly. They were equipped with a translucent dome in the center of the top which was obviously not of the same material as the rest of the craft. The entire body of the objects emitted the light, they did not seem to be dark on the underside. They were equipped with three landing gears each that appeared hemispherical in shape, about two feet in diameter and some dark material. Long estimated the height of the objects from ground level to the top of the dome to be about ten to fifteen feet. The objects were equipped with a ring around the outside that was darker then the rest of the craft and was apparently rotating. When Long got to within fifty feet of the nearest object, the hum, which had been steady in the air ever since he first observed the objects, increased in pitch to a degree where it almost hurt his ears, and the objects lifted off the ground. The protruding gears were retracted immediately after take-off, the object rose about fifty feet into the air and proceeded slowly to the north, across the highway, contoured over some small hills about a half mile away, and disappeared behind those hills. As the objects passed directly over Long, he observed no evidence of any smoke, exhaust trail, heat, disturbance to the ground of terrain, or any visible outlines of landing gear doors, or any other outlines or openings on the bottom. The total time of sighting lasted about twenty minutes. After the objects disappeared, Long examined the place where he had first seen them on the ground. There was no evidence that any heat had been present, or that the ground had been disturbed in any other way other than several very small impressions in the sand where the landing gears had obviously rested. The impressions were very shallow and bowl-shaped, triangular in pattern. Long did not measure the distance between the impressions, but estimated it to be about eight to ten feet. After his investigation of the impressions, Long returned to his car, and the engine started immediately and ran perfectly. The car Long was driving was a 1956 Chevrolet, and he had not experienced a trouble of similar nature before or after the incident. At the time of sighting, Long had driven from Reno, Nev. to the point of sighting during the night and had slept for about two hours in his car between 2400 hrs and 0200 hrs that same day. Long had no intoxicants or any sleep-retarding drugs. He described his physical condition at time of sighting as excellent. After sighting, Long proceeded to Indian Springs AFB, Nev., where he reported the sighting to the base security officer”. 
https://archive.org/details/1957-11-6961320-BetweenTonopahAndLasVegas-Nevada--Desert/page/n13/mode/2up?q=Tonopah
https://archive.org/details/1957-11-6959441-LowerCalifornia-Mexico/page/n13/mode/2up?q=Mexico</t>
  </si>
  <si>
    <t>dJ3ce_Yr8VE</t>
  </si>
  <si>
    <t>2023 05 05</t>
  </si>
  <si>
    <t>https://youtu.be/rmZdPVFhoRQ</t>
  </si>
  <si>
    <t>GLASS RAIN</t>
  </si>
  <si>
    <t>Song written and preformed by Sean Raasch aka Witness Citizen 
I made some progress 
Even more with an extra day
Mirrors are subsequently handmade
That’s all there is to say
Let’s understand something 
When your honest everything becomes slightly less neurotic 
Because everyone wants something
Whether or not it’s higher than nothing
Talk a good game but it lacks someone to blame
Gonna take a lot more loving
Freedom is something to die for when it’s not a matter of life to the core
Reasons are endless and that’s how it ends up like before
Hurry up and start the game
Enough leisure with glass rain
Faster than the light we sold
Walking till I lose a bone
About now it all unfolds
Is it the end or just a life like shit show 
Let it Glow
From below
Let us know
From below</t>
  </si>
  <si>
    <t>rmZdPVFhoRQ</t>
  </si>
  <si>
    <t>2023 05 02</t>
  </si>
  <si>
    <t>https://youtu.be/8EaKB0XP9Rw</t>
  </si>
  <si>
    <t>TESTIMONY FROM RADAR OPERATOR WASHINGTON DC 1952</t>
  </si>
  <si>
    <t>#washingtondc #ufoキャッチャー #uap 
The ufo event in Washington DC in 1952 was famously categorized as temperature inversions by the Air Force. Yes, even the visual sightings.
This video is testimony by an experienced radar operator that night employed by the Washington National Airport. 
This video was editing from a livestream. You can find more information including another article and the radar picture by watching that video.
https://www.youtube.com/live/QcZcHIs_3IE?feature=share
Host: Sean Raasch
Social media handle: @witnesscitizen
www.witnesscitizen.com
shirts: https://www.bonfire.com/store/witness-citizen/</t>
  </si>
  <si>
    <t>8EaKB0XP9Rw</t>
  </si>
  <si>
    <t>2023 04 23</t>
  </si>
  <si>
    <t>https://youtu.be/aemIalV0lII</t>
  </si>
  <si>
    <t>TESTIMONY-LTJG Haven US Navy 1950 - Lakehurst, New Jersey - Live Reading</t>
  </si>
  <si>
    <t>UAP ENCOUNTER - LTJG Haven US Navy 1950 - Lakehurst, New Jersey. The following is somewhat of a dramatic reading of his written testimony to the USAF.
Host: Sean Raasch
Social media handle: @witnesscitizen
www.witnesscitizen.com
shirts: https://www.bonfire.com/store/witness-citizen/
#phenomenon #pilot #bluebook</t>
  </si>
  <si>
    <t>aemIalV0lII</t>
  </si>
  <si>
    <t>https://youtu.be/waBYj7V_uW8</t>
  </si>
  <si>
    <t>REACTION TO SENATE HEARINGS ON UAP</t>
  </si>
  <si>
    <t>Edited clip from previous live episode-
I took the senate hearing clips out and just have my takes in this video- 
Full hearing live stream with Steve Bassett and Jay Christopher King: https://www.youtube.com/live/YHQwta9LbC0?feature=share
Sean’s full reaction and more live stream: https://www.youtube.com/live/FBYC8JZvO1Y?feature=share
Host: Sean Raasch
Social media handle: @witnesscitizen
www.witnesscitizen.com
shirts: https://www.bonfire.com/store/witness-citizen/</t>
  </si>
  <si>
    <t>waBYj7V_uW8</t>
  </si>
  <si>
    <t>2023 04 22</t>
  </si>
  <si>
    <t>https://youtu.be/lVZD29lmOQ4</t>
  </si>
  <si>
    <t>MINOT AIR FORCE BASE 1968 - CASE PROFILE</t>
  </si>
  <si>
    <t>This is one of my top cases.
Minot AFB 1968
Sources and more information:
https://archive.org/details/1968-10-7170577-MinotAFB-NorthDakota
https://archive.org/details/1968-10-6981875-MinotAFB-NorthDakota-12548-
https://minotb52ufo.com/
Host: Sean Raasch
Social media handle: @witnesscitizen
www.witnesscitizen.com
shirts: https://www.bonfire.com/store/witness-citizen/</t>
  </si>
  <si>
    <t>lVZD29lmOQ4</t>
  </si>
  <si>
    <t>2023 04 15</t>
  </si>
  <si>
    <t>https://youtu.be/qnBpGd9m2-s</t>
  </si>
  <si>
    <t>Project Blue Book  Anomalous Propagation</t>
  </si>
  <si>
    <t>Let’s take a look at blue book’s anomalous propagation cases. There’s a quick brief on what that is at the beginning. For cases I used and more just go here. 
https://archive.org/details/project-blue-book?query=Anomalous+Propagation+&amp;sin=TXT
Host: Sean Raasch
Social media handle: @witnesscitizen
www.witnesscitizen.com
https://www.bonfire.com/store/witness-citizen/</t>
  </si>
  <si>
    <t>qnBpGd9m2-s</t>
  </si>
  <si>
    <t>2023 04 13</t>
  </si>
  <si>
    <t>https://youtu.be/JZZ42dg-n7Q</t>
  </si>
  <si>
    <t>Songs for space travel (3 song set)</t>
  </si>
  <si>
    <t>Side A:
Blinding Light
The Last Time
project 78
#spacemusic</t>
  </si>
  <si>
    <t>JZZ42dg-n7Q</t>
  </si>
  <si>
    <t>2023 03 10</t>
  </si>
  <si>
    <t>https://youtu.be/zw1L7wOaW4k</t>
  </si>
  <si>
    <t>AD ASTRA</t>
  </si>
  <si>
    <t>A song by Witness Citizen
Just consider this the end
Burning buildings
Given it stays a mess
Won’t make a living 
Here we are in a dynasty 
Sharp shooter it really suits ya
A king never plans to be
Around for the last line 
Ad astra
Just sleeping through this
Glory given to the one who knows it
Awake but too tired to admit
Talking chances without regrets</t>
  </si>
  <si>
    <t>zw1L7wOaW4k</t>
  </si>
  <si>
    <t>2022 12 18</t>
  </si>
  <si>
    <t>https://youtu.be/Dmwn8YreYU8</t>
  </si>
  <si>
    <t>%23uap On A Collision Course</t>
  </si>
  <si>
    <t>5 accounts of pilots on a collision course with an unidentified anomalous object
#uap #ufo #pilot #plane #collision 
Some historic cases of the near miss type can be found below. 
https://archive.org/details/1947-08-9669405-NWofBethel-Alaska-58-/page/n13/mode/2up?q=collision
https://archive.org/details/1950-05-9615026-HollomanAFB-NewMexico/page/n3/mode/2up?q=collision
https://archive.org/details/1951-02-7006481-49-50N50-03W-Atlantic-/page/n1/mode/2up?q=collision
https://archive.org/details/1952-04-6313712-Darmstadt-Germany/mode/2up?q=collision
https://archive.org/details/1952-09-6383309-ALLENTOWN-PA/mode/2up?q=collision
https://archive.org/details/1952-12-9170320-ODESSA-WASHINGTON/page/n1/mode/2up?q=collision
https://archive.org/details/1952-xx-6382865-OlmstedAFB-Pa/page/n21/mode/2up?q=collision
https://archive.org/details/1957-03-6787105-BetweenMockvilleandArrity-N-C/page/n15/mode/2up?q=collision
https://archive.org/details/1958-11-7202112-PopeAFB-N-Carolina/page/n1/mode/2up?q=collision
https://archive.org/details/1960-09-8232384-Guam/mode/2up?q=collision
https://archive.org/details/1961-07-8693605-Cleveland-Ohio/page/n1/mode/2up?q=collision
https://archive.org/details/1964-08-9420683-ILLEGIBLE/page/n283/mode/2up?q=collision
https://archive.org/details/1965-04-9071719-MisawaAB-Japan/mode/2up?q=collision
https://archive.org/details/1968-09-9677987-NearOcala-Florida/mode/2up?q=collision</t>
  </si>
  <si>
    <t>Dmwn8YreYU8</t>
  </si>
  <si>
    <t>2022 11 18</t>
  </si>
  <si>
    <t>https://youtu.be/TkNGyVDFQNE</t>
  </si>
  <si>
    <t>UAP NEWS 11.18.22 with Jay Christopher King</t>
  </si>
  <si>
    <t>It’s been a while, let’s catch up. 
Twitter: @witnesscitizen
Instagram: witnesscitizen
www.witnesscitizen.com
Jay Christopher King
co-founder, The Experiencer Group
www.theexperiencergroup.com
@ForExperiencers
@JayCKing78</t>
  </si>
  <si>
    <t>TkNGyVDFQNE</t>
  </si>
  <si>
    <t>2022 08 25</t>
  </si>
  <si>
    <t>https://youtu.be/hCfrN1B4kXU</t>
  </si>
  <si>
    <t>UAP News w  co host Jay Christopher King and Engaging the Phenomenon</t>
  </si>
  <si>
    <t>Engaging the Phenomenon 
https://linktr.ee/EngagingThePhenomenon
Jay Christopher King
co-founder, The Experiencer Group
www.theexperiencergroup.com
@ForExperiencers
@JayCKing78</t>
  </si>
  <si>
    <t>hCfrN1B4kXU</t>
  </si>
  <si>
    <t>2022 08 18</t>
  </si>
  <si>
    <t>https://youtu.be/IlCFHXYcCpk</t>
  </si>
  <si>
    <t>Dr Michael P Masters and The Extratempestrial Model w  co-host Jay Christopher King</t>
  </si>
  <si>
    <t>Joining us today is author and Professor of Biological Anthropology Dr Michael P Masters. In 2022 Dr Masters released the book "In The Extratempestrial Model"
 Dr. Michael P. Masters posits that UFOs and "Aliens" are our future human descendants, coming back through time to visit and study their own hominin evolutionary past.
As a professor of anthropology, Masters uses an abductive approach to logically infer the best explanation. He examines well-documented abductee experiences in the context of this time travel model, and considers other theories put forth to elucidate this complex and mysterious phenomenon.
While no single model can account for all aspects of these encounters, in considering various contact cases across the world and through time, recurrent patterns emerge that may offer insight into what these objects are, who is inside, and from where—or potentially when—they are coming.
https://www.amazon.com/gp/product/B0B25RTB5V/ref=dbs_a_def_rwt_hsch_vapi_tkin_p1_i0
Co-host
Jay Christopher King
co-founder, The Experiencer Group
www.theexperiencergroup.com
@ForExperiencers
@JayCKing78</t>
  </si>
  <si>
    <t>IlCFHXYcCpk</t>
  </si>
  <si>
    <t>https://youtu.be/DLi3-lBjm8o</t>
  </si>
  <si>
    <t>Dr. Avi Loeb and The Galileo Project w  co-host Jay Christopher King</t>
  </si>
  <si>
    <t>On the heels of the one year anniversary of The Galileo Project we welcome back it’s founder Dr. Avi Loeb! 
https://projects.iq.harvard.edu/galileo/home
1 year anniversary update video
https://youtu.be/Tz57_If9LcU
Co-host
Jay Christopher King
co-founder, The Experiencer Group
www.theexperiencergroup.com
@ForExperiencers
@JayCKing78</t>
  </si>
  <si>
    <t>DLi3-lBjm8o</t>
  </si>
  <si>
    <t>2022 08 14</t>
  </si>
  <si>
    <t>https://youtu.be/Ofdh5oJOefk</t>
  </si>
  <si>
    <t>Vinnie Adams  Dan Zetterstrom The Calvine Photo and Phenomenology</t>
  </si>
  <si>
    <t>Today we bring Vinnie and Dan on the show to talk about some recent releases of information from 
Calvine photo reveal
https://youtu.be/IgekUVzMSCc
UAPMediaUK 
https://www.uapmedia.uk/
Dan 
https://linktr.ee/thezignal
Vinnie
https://allmylinks.com/disclosureteam</t>
  </si>
  <si>
    <t>Ofdh5oJOefk</t>
  </si>
  <si>
    <t>2022 08 04</t>
  </si>
  <si>
    <t>https://youtu.be/qAxLNHhItNg</t>
  </si>
  <si>
    <t>UAP NEWS 8.03.22 w  Jay Christopher King.. covering Dr Gary Nolan, Hal Puthoff and more</t>
  </si>
  <si>
    <t>Hal Puthoff paper 
https://drive.google.com/file/d/14Bdn2eqFGqHSryjt1mPj4qFKIzLrnJNy/view?usp=drivesdk
Garry Nolan Interview 
https://youtu.be/u7cKhIJnTpo
Mike Gallagher interview 
https://youtu.be/D4IGOykTu7E</t>
  </si>
  <si>
    <t>qAxLNHhItNg</t>
  </si>
  <si>
    <t>2022 08 03</t>
  </si>
  <si>
    <t>https://youtu.be/8A8nXRcni5o</t>
  </si>
  <si>
    <t>UAP NEWS 8.2.22 %23ufo %23uap documents</t>
  </si>
  <si>
    <t>Today we will look at the latest congressional language. It is bold! Will it work?
https://www.liberationtimes.com/home/the-senates-intelligence-committee-criticises-pentagon-as-ufos-exponentially-increase-whilst-making-clear-that-new-office-will-not-investigate-man-made-objects
We will take a look at #ufo exotic materials. What documents can we look at from the past #airforce study into #uap that may give a hint at what was found and who found it!
We will take a listen to some witness testimony and bring back the segment “what the heck is that” where we look at purported #ufo videos and ask ourselves what the heck is that!?</t>
  </si>
  <si>
    <t>8A8nXRcni5o</t>
  </si>
  <si>
    <t>2022 07 28</t>
  </si>
  <si>
    <t>https://youtu.be/4oOm2zfn8Wk</t>
  </si>
  <si>
    <t>Interview with Randall Nickerson-Director of Ariel Phenomenon w  co-host Jay Christopher King</t>
  </si>
  <si>
    <t>Randall Nickerson Director/Producer of Ariel Phenomenon 
Website (Rent Film) : https://arielphenomenon.com/
Instagram &amp; Twitter: @arielphenomenon
Facebook: /arielphenomenon
Director's Statement:
Fourteen years ago, when I first saw the archival interviews with the Ariel School students, conducted by Harvard professor Dr. Mack, I was fascinated by the authenticity of the children. I ended up journeying three times to Zimbabwe and southern Africa, and also to the U.K, Canada, and around the U.S., to interview people who were at the Ariel School (and the surrounding region) on that day.
My team and I have dug up every type of primary document and media we could find, and it has grown into its current form: a feature-length documentary travelogue, journeying back to Africa while following the paths of individuals whose lives were entwined with the event.
We made the conscious decision to avoid narration or unrelated interviews. The story belongs to the Ariel School community. We didn't use special effects because this is a real story, made with real footage - no recreations.
I don’t know what happened on that day in 1994. But I do believe that in this current era, we need to take a real look at this phenomena – whatever it may turn out to be.
If you subtract the UFO element, this film is simply about the human experience of dealing with, and having to keep secret, a traumatic event that invites judgment. The people who are followed in this film face a universal dilemma - the need to be heard and recognized.
That’s something that’s happening on many levels in our society today: people finding the courage to speak out
Co-Host: Jay Christopher King
co-founder, The Experiencer Group
www.theexperiencergroup.com
@ForExperiencers
@JayCKing78 
DONATE TO THE SHOW: https://www.patreon.com/Witnesscitizen
Host: Sean Raasch
www.witnesscitizen.com
@WitnessCitizen (twitter&amp;Instagram)</t>
  </si>
  <si>
    <t>4oOm2zfn8Wk</t>
  </si>
  <si>
    <t>2022 07 21</t>
  </si>
  <si>
    <t>https://youtu.be/iVWJDXEWYxo</t>
  </si>
  <si>
    <t>UAP NEWS &amp; CLASSIC CASES 7.20.22 w  Jay Christopher King</t>
  </si>
  <si>
    <t>Jay Christopher King
co-founder, The Experiencer Group
www.theexperiencergroup.com
@ForExperiencers
@JayCKing78</t>
  </si>
  <si>
    <t>iVWJDXEWYxo</t>
  </si>
  <si>
    <t>2022 07 14</t>
  </si>
  <si>
    <t>https://youtu.be/kyZDz-qKqlE</t>
  </si>
  <si>
    <t>UAP NEWS 7.13.22 with Jay Christopher King, Katie Howland, and Christopher Sharp</t>
  </si>
  <si>
    <t>Topics
-NEW 2023 NDAA UAP LANGUAGE
-JAMES WEBB TELESCOPE PHOTOS
-MORE TBD
Sean Raasch
www.witnesscitizen.com
@witnesscitizen
Jay Christopher King
co-founder, The Experiencer Group
www.theexperiencergroup.com
@ForExperiencers
@JayCKing78</t>
  </si>
  <si>
    <t>kyZDz-qKqlE</t>
  </si>
  <si>
    <t>2022 07 12</t>
  </si>
  <si>
    <t>https://youtu.be/UGAp4JtLiSI</t>
  </si>
  <si>
    <t>89 Military Encounters with UFOs that remain Unidentified</t>
  </si>
  <si>
    <t>Today is a solo gig. I want to go over a couple individual cases with the full reports as well as show you something else I'm putting on my website that includes hundreds more officially unidentified cases.
https://www.witnesscitizen.com/latestwritings/89-military-encounters-with-uap-that-remained-unidentified-1947-1969</t>
  </si>
  <si>
    <t>UGAp4JtLiSI</t>
  </si>
  <si>
    <t>2022 06 30</t>
  </si>
  <si>
    <t>https://youtu.be/QX2F9MwJhG8</t>
  </si>
  <si>
    <t>UAP NEWS 6.29.22 Brazilian UFO Hearings w  Jay Christopher King</t>
  </si>
  <si>
    <t>Todays topics
-Brazil UFO Hearings
-Jeremy Corbell fights back on 2019 Events
-Ross Coulthart puts forth a navy triangle ufo story
-common frustrations of experiencers
-ce5 should we be trying to communicate with other life forms?
Jay Christopher King
co-founder, The Experiencer Group
www.theexperiencergroup.com
@ForExperiencers
@JayCKing78 
Sean Raasch
www.witnesscitizen.com
@witnesscitizen.com (twitter &amp; Instagram)
Merchandise: https://www.bonfire.com/witness-citizen-t/</t>
  </si>
  <si>
    <t>QX2F9MwJhG8</t>
  </si>
  <si>
    <t>2022 06 23</t>
  </si>
  <si>
    <t>https://youtu.be/SakePbRvuzk</t>
  </si>
  <si>
    <t>UAP NEWS 6.22.22- Lue Elizondo IG Complaint -with co-host Jay Christopher King</t>
  </si>
  <si>
    <t>Will start with a show announcement regarding Sean’s future with the show!
Today Jay and Sean will discuss the IG complaint submitted by Lue Elizondo. It’s been recently released in full
Also revealed yesterday via George Knapp-Travis Taylor of Skinwalker Ranch was the head scientist of the UAPTF and helped author the 2031 preliminary UAP assessment 
Jay Christopher King
co-founder, The Experiencer Group
www.theexperiencergroup.com
@ForExperiencers
@JayCKing78 
Sean Raasch
www.witnesscitizen.com
@witnesscitizen</t>
  </si>
  <si>
    <t>SakePbRvuzk</t>
  </si>
  <si>
    <t>2022 06 17</t>
  </si>
  <si>
    <t>https://youtu.be/EtG0qw1JwOs</t>
  </si>
  <si>
    <t>MILABS &amp; The Working Group with Melinda Leslie</t>
  </si>
  <si>
    <t>Melinda’s working group presentation: https://www.youtube.com/watch?v=DRRashpbbLU
MELINDA LESLIE is a UFO abductee and has been public with both her own extraterrestrial and covert-ops human abduction experiences for 30 years.  She is considered by many to be the authority on a military and intelligence agency involvement in UFO abduction cases. Her extensive abduction research and personal experiences have been featured in 28 books by prominent authors in ufology. 
Melinda is an investigator in the UFO field with 32 years of experience and has researched individuals involved in it's "cover-up" for 30 years. For 11 years she has been the Owner of UFO Sighting Tours in Sedona, Arizona, where she has conducted over 1,540 tours with the use of military Night Vision Goggles. www.UFOSightingTours.com</t>
  </si>
  <si>
    <t>EtG0qw1JwOs</t>
  </si>
  <si>
    <t>2022 06 16</t>
  </si>
  <si>
    <t>https://youtu.be/i1sxtoIOacc</t>
  </si>
  <si>
    <t>UAP NEWS 6.15.22 with Jay Christopher King</t>
  </si>
  <si>
    <t>Donate: https://www.patreon.com/Witnesscitizen
Merchandise: https://www.bonfire.com/elephant-spaceship160/
Find Jay:
Jay Christopher King
co-founder, The Experiencer Group
www.theexperiencergroup.com
@ForExperiencers
@JayCKing78 
Jay and I will cover The WORLD #uap news 
China and ET radio signals
https://www.washingtonexaminer.com/news/china-alien-contact-deletes
Dr Colm Kelleher’s recent piece
https://www.scientificexploration.org/docs/edgescience/edgescience-50.pdf?fbclid=IwAR0MyfmRnNiJxe12rufZ5rKVtAPXJt084dMJw6hijNNkvRrUi_w8ZUlCGmE#page=19
Dr Garry Nolan and Telefactoring
We will again select two contact cases to discuss as well.</t>
  </si>
  <si>
    <t>i1sxtoIOacc</t>
  </si>
  <si>
    <t>2022 06 15</t>
  </si>
  <si>
    <t>https://youtu.be/ir5IWbfwi1s</t>
  </si>
  <si>
    <t>Special Guest  UFO Researcher  Robert Koford</t>
  </si>
  <si>
    <t>ir5IWbfwi1s</t>
  </si>
  <si>
    <t>2022 06 14</t>
  </si>
  <si>
    <t>https://youtu.be/YN6kx60Rvjw</t>
  </si>
  <si>
    <t>NASA &amp; UFOs  The History</t>
  </si>
  <si>
    <t>YN6kx60Rvjw</t>
  </si>
  <si>
    <t>2022 06 11</t>
  </si>
  <si>
    <t>https://youtu.be/xqWfNtkYQRo</t>
  </si>
  <si>
    <t>Conversation with Danny Silva</t>
  </si>
  <si>
    <t>UFO in Niagara Falls? 
https://silvarecord.com/2022/06/03/baass-aawsap-niagara-falls-ufo-case/</t>
  </si>
  <si>
    <t>xqWfNtkYQRo</t>
  </si>
  <si>
    <t>2022 06 10</t>
  </si>
  <si>
    <t>https://youtu.be/vyc3xtQvzoc</t>
  </si>
  <si>
    <t>Interview with Ryan Burns from Space Wolf Research (outside of Skinwalker Ranch)</t>
  </si>
  <si>
    <t>https://spacewolfresearch.com/</t>
  </si>
  <si>
    <t>vyc3xtQvzoc</t>
  </si>
  <si>
    <t>2022 06 08</t>
  </si>
  <si>
    <t>https://youtu.be/4jnrQTqJ8yc</t>
  </si>
  <si>
    <t>Conversation with Stephen Bassett -with co-host Jay Christopher King</t>
  </si>
  <si>
    <t>Donate: https://www.patreon.com/Witnesscitizen
Stephen Bassett is a political activist, Disclosure advocate and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lectured around the world on the political implications of UAP/ET phenomena and given over 1200 radio and television interviews. PRG's advocacy work has been extensively covered by national and international media including being featured on CNN, Fox News, MSNBC and in the Washington Post and New York Times.
www.paradigmresearchgroup.org
In 2013 PRG organized and conducted a "Citizen Hearing on Disclosure" at the National Press Club in Washington. In November of 2014 PRG launched a two year political initiative out of Washington, DC that injected the ET issue into the 2016 presidential campaign. PRG will soon launch a new project based out of Hollywood, CA and Washington, DC.
Witness Citizen Co-Host
Jay Christopher King
co-founder, The Experiencer Group
www.theexperiencergroup.com
@ForExperiencers
@JayCKing78</t>
  </si>
  <si>
    <t>4jnrQTqJ8yc</t>
  </si>
  <si>
    <t>2022 06 06</t>
  </si>
  <si>
    <t>https://youtu.be/_URl3TNgQMA</t>
  </si>
  <si>
    <t>UAP NEWS 6.5.22 Special “What the heck is that” edition</t>
  </si>
  <si>
    <t>_URl3TNgQMA</t>
  </si>
  <si>
    <t>2022 06 03</t>
  </si>
  <si>
    <t>https://youtu.be/j28abGJBI4g</t>
  </si>
  <si>
    <t>UAP NEWS 6.02.22 with Jay Christopher King</t>
  </si>
  <si>
    <t>We will hit the headlines today.
Afterwards we will talk two contact cases that we have each selected for discussion.
Jay Christopher King
co-founder, The Experiencer Group
www.theexperiencergroup.com
@ForExperiencers
@JayCKing78 
Donate: https://www.patreon.com/Witnesscitizen</t>
  </si>
  <si>
    <t>j28abGJBI4g</t>
  </si>
  <si>
    <t>2022 05 26</t>
  </si>
  <si>
    <t>https://youtu.be/h0u_arA9tYI</t>
  </si>
  <si>
    <t>UAP NEWS 5.25.22 The Eric Davis Admiral Wilson Notes - co-host Jay Christopher King</t>
  </si>
  <si>
    <t>The notes-
https://www.documentcloud.org/documents/6185702-Eric-Davis-meeting-with-Adm-Wilson
https://www.ufojoe.net/the-lost-interview-eric-davis-on-wilson/
https://omnitalkradio.weebly.com/journal/talking-with-wilson</t>
  </si>
  <si>
    <t>h0u_arA9tYI</t>
  </si>
  <si>
    <t>2022 05 25</t>
  </si>
  <si>
    <t>https://youtu.be/w0CIr8w2b0U</t>
  </si>
  <si>
    <t>Conversation with Former Malmstrom AFB Captain Robert Salas - %23ufo %23uap</t>
  </si>
  <si>
    <t>Donate: https://www.patreon.com/Witnesscitizen
Homework before todays episode.
Brief synopsis: https://youtu.be/Y0lciP030Z4
Robert Salas YouTube Channel: https://youtube.com/user/gianthead3
Malmstrom Incident Breakdown in writing:
https://www.cufon.org/cufon/malmstrom/malm1.htm
Recent article: 
https://www.dailymail.co.uk/news/article-10830491/Ex-Minuteman-commander-claims-Pentagon-officials-lied-not-knowing-1967-UFO-incident.html
#malmstrom #robertsalas</t>
  </si>
  <si>
    <t>w0CIr8w2b0U</t>
  </si>
  <si>
    <t>2022 05 24</t>
  </si>
  <si>
    <t>https://youtu.be/Y0lciP030Z4</t>
  </si>
  <si>
    <t>UFOs Render Nukes Inoperable- Malmstrom AFB</t>
  </si>
  <si>
    <t>Y0lciP030Z4</t>
  </si>
  <si>
    <t>2022 05 23</t>
  </si>
  <si>
    <t>https://youtu.be/zgwQsYeCsNo</t>
  </si>
  <si>
    <t>UAP News 5.22.22 Aftermath of the Congressional Hearings on UFOs</t>
  </si>
  <si>
    <t>zgwQsYeCsNo</t>
  </si>
  <si>
    <t>2022 05 17</t>
  </si>
  <si>
    <t>https://youtu.be/eu86Z3yayAE</t>
  </si>
  <si>
    <t>Congressional hearing play by play with Disclosure Team, That UFO Podcast, and more</t>
  </si>
  <si>
    <t>https://www.nytimes.com/2022/05/10/us/politics/ufo-sightings-house-hearing.html
https://www.politico.com/news/2022/05/16/intelligence-agencies-congress-ufo-hearing-00032713
Vinnie, Zignal, Quantum Wytch, Jay Christopher King and more joining the show for a mystery science theater 3000 congressional hearing extravaganza</t>
  </si>
  <si>
    <t>eu86Z3yayAE</t>
  </si>
  <si>
    <t>2022 05 14</t>
  </si>
  <si>
    <t>https://youtu.be/GIJyMXeNt3E</t>
  </si>
  <si>
    <t>Interview with Katie Howland w  co- host Jay Christopher King</t>
  </si>
  <si>
    <t>Today we will talk about Katie’s paranormal experiences and what else may motivate her to jump into the UAP scene! 
https://linktr.ee/katiehowland
Jay Christopher King
co-founder, The Experiencer Group
www.theexperiencergroup.com
@ForExperiencers
@JayCKing78</t>
  </si>
  <si>
    <t>GIJyMXeNt3E</t>
  </si>
  <si>
    <t>2022 05 12</t>
  </si>
  <si>
    <t>https://youtu.be/EE4piP8pvrQ</t>
  </si>
  <si>
    <t>UAP NEWS 5.11.22 -What Congress Should Ask- W  Jay Christopher King</t>
  </si>
  <si>
    <t>https://www.patreon.com/Witnesscitizen
https://youtu.be/qCDwN3x3KPs
https://youtu.be/eu86Z3yayAE
Jay Christopher King
co-founder, The Experiencer Group
www.theexperiencergroup.com
@ForExperiencers
@JayCKing78</t>
  </si>
  <si>
    <t>EE4piP8pvrQ</t>
  </si>
  <si>
    <t>2022 05 10</t>
  </si>
  <si>
    <t>https://youtu.be/qCDwN3x3KPs</t>
  </si>
  <si>
    <t>Guest  Ralph Blumenthal, UAP NEWS 5.10.22, UFO Hearings Next week</t>
  </si>
  <si>
    <t>https://www.nytimes.com/2022/05/10/us/politics/ufo-sightings-house-hearing.html</t>
  </si>
  <si>
    <t>qCDwN3x3KPs</t>
  </si>
  <si>
    <t>https://youtu.be/rC5QtfBefMw</t>
  </si>
  <si>
    <t>USS Nimitz Tic Tac - Interview with witness Ryan Weigelt</t>
  </si>
  <si>
    <t>https://youtu.be/QawDa0-UlnA</t>
  </si>
  <si>
    <t>rC5QtfBefMw</t>
  </si>
  <si>
    <t>2022 05 06</t>
  </si>
  <si>
    <t>https://youtu.be/GHjt1seviu4</t>
  </si>
  <si>
    <t>A Tear In The Sky  Interview w  David Mason &amp; David Altman</t>
  </si>
  <si>
    <t>Donate: https://www.patreon.com/Witnesscitizen
http://www.ATEARINTHESKY.com
https://youtu.be/8yXGl15sJYM</t>
  </si>
  <si>
    <t>GHjt1seviu4</t>
  </si>
  <si>
    <t>2022 05 05</t>
  </si>
  <si>
    <t>https://youtu.be/MP4h6wdVj9E</t>
  </si>
  <si>
    <t>Interview with Francisco Mourão Corrêa and co-host Jay Christopher King</t>
  </si>
  <si>
    <t>Today we discuss Fatima and Portuguese UAP cases! 
https://www.exopoliticsportugal.com/
@ExopoliticsPT
Jay Christopher King
co-founder, The Experiencer Group
www.theexperiencergroup.com
@ForExperiencers
@JayCKing78</t>
  </si>
  <si>
    <t>MP4h6wdVj9E</t>
  </si>
  <si>
    <t>2022 05 04</t>
  </si>
  <si>
    <t>https://youtu.be/gSF9ME3f9ZM</t>
  </si>
  <si>
    <t>UAP NEWS 5.3.22 CONGRESSIONAL BRIEFINGS FLOP</t>
  </si>
  <si>
    <t>https://www.patreon.com/Witnesscitizen
https://www.politico.com/news/2022/05/02/ufo-briefings-congress-pentagon-00029315</t>
  </si>
  <si>
    <t>gSF9ME3f9ZM</t>
  </si>
  <si>
    <t>2022 05 03</t>
  </si>
  <si>
    <t>https://youtu.be/7JiOw-MP8LQ</t>
  </si>
  <si>
    <t>Interview with USAF veteran Shane Frakes</t>
  </si>
  <si>
    <t>Talking today with Shane @OldVetSymposium about his UAP experiences.</t>
  </si>
  <si>
    <t>7JiOw-MP8LQ</t>
  </si>
  <si>
    <t>2022 04 29</t>
  </si>
  <si>
    <t>https://youtu.be/4Vt8LyLWCeQ</t>
  </si>
  <si>
    <t>Interview w  James Tunney with Co Host Jay Christopher King</t>
  </si>
  <si>
    <t>https://www.jamestunney.com/
https://www.amazon.com/James-Tunney/e/B07SMVWXS9
Check website to learn more on his beautiful artwork, books, and interviews
Jay Christopher King
co-founder, The Experiencer Group
www.theexperiencergroup.com
@ForExperiencers
@JayCKing78</t>
  </si>
  <si>
    <t>4Vt8LyLWCeQ</t>
  </si>
  <si>
    <t>https://youtu.be/hobd4LgJOFU</t>
  </si>
  <si>
    <t>UAP NEWS 4.28.22</t>
  </si>
  <si>
    <t>Gettin it done</t>
  </si>
  <si>
    <t>hobd4LgJOFU</t>
  </si>
  <si>
    <t>2022 04 28</t>
  </si>
  <si>
    <t>https://youtu.be/x59He3HuSGw</t>
  </si>
  <si>
    <t>UAP NEWS 4.27.22 and Graeme Rendall and Jay C King</t>
  </si>
  <si>
    <t>https://www.patreon.com/Witnesscitizen
https://www.amazon.com/dp/B09YYFBH6R
@witnesscitizen
@Borders750
@JayCKing78</t>
  </si>
  <si>
    <t>x59He3HuSGw</t>
  </si>
  <si>
    <t>2022 04 27</t>
  </si>
  <si>
    <t>https://youtu.be/N0vUqaM_Vk0</t>
  </si>
  <si>
    <t xml:space="preserve">UAP NEWS 4.26.22 Is Elizondo’s 23 min Video a triangle </t>
  </si>
  <si>
    <t>https://medium.com/@nickmadrid68/uap-the-classified-briefings-77ba6a57b6fe
https://youtu.be/4EngxwxSVzw
https://youtu.be/EGoZ4tUgUQA
https://archive.org/details/project-blue-book?query=Triangle&amp;sin=TXT&amp;sort=-week
https://weartv.com/news/local/florida-man-captures-video-of-ufo-sighting-in-gulf-breeze
https://www.the-sun.com/news/us-news/2947222/triangle-shaped-ufo-international-space-station-aircraft-100-alien/</t>
  </si>
  <si>
    <t>N0vUqaM_Vk0</t>
  </si>
  <si>
    <t>2022 04 26</t>
  </si>
  <si>
    <t>https://youtu.be/ZD0fgbYCMeg</t>
  </si>
  <si>
    <t xml:space="preserve">UAP NEWS 4.25.22 Did ET Technology fall into the ocean </t>
  </si>
  <si>
    <t>https://www.patreon.com/Witnesscitizen
https://thedebrief.org/scooping-interstellar-fragments-from-the-ocean-floor/
https://www.cbc.ca/amp/1.6428188
https://www.nbcnews.com/news/amp/ncna1287199
https://www.kwch.com/2022/04/07/out-this-world-rice-county-town-working-become-next-roswell/</t>
  </si>
  <si>
    <t>ZD0fgbYCMeg</t>
  </si>
  <si>
    <t>2022 04 23</t>
  </si>
  <si>
    <t>https://youtu.be/FlazPFCpZmA</t>
  </si>
  <si>
    <t xml:space="preserve"> How to  Research UFOs</t>
  </si>
  <si>
    <t>https://www.patreon.com/Witnesscitizen
This video is strictly dedicated to be a "how to" guide for using the archives website of blue book files and showing you how else and where else you can find ufo files.
All the files for the upcoming discussion will be found here https://www.witnesscitizen.com/ufo-research-tools</t>
  </si>
  <si>
    <t>FlazPFCpZmA</t>
  </si>
  <si>
    <t>https://youtu.be/DkAbrQ4EjY4</t>
  </si>
  <si>
    <t>UAP NEWS 4.22.22 More on the DOD Debacle</t>
  </si>
  <si>
    <t>Donate: https://www.patreon.com/Witnesscitizen
1. https://www.dailymail.co.uk/news/article-10736931/Sex-lies-UFOs.html
2. My top Twitter document posts from the week
3. Am AF close encounter aim Tonopah, NV</t>
  </si>
  <si>
    <t>DkAbrQ4EjY4</t>
  </si>
  <si>
    <t>2022 04 17</t>
  </si>
  <si>
    <t>https://youtu.be/zAgIc3SnWeI</t>
  </si>
  <si>
    <t>UAP NEWS 4.16.22</t>
  </si>
  <si>
    <t>As The major Debrief story on Garry Reid presses on, some details come into question. Like if Garry Reid was in fact fired. What do we know? https://www.politico.com/news/2022/04/15/top-intel-official-in-hot-water-over-sex-allegations-misuse-of-email-00025684
- What happened in 1966 A rash of UFO sightings around the world with too many similarities 
-Photos that mimic our 'what the heck is that" featured video of a flying saucer as close up as could be possible!
Featured video
https://youtu.be/TYvo7hsBdd4</t>
  </si>
  <si>
    <t>zAgIc3SnWeI</t>
  </si>
  <si>
    <t>2022 04 16</t>
  </si>
  <si>
    <t>https://youtu.be/eMm3Zpqf10Y</t>
  </si>
  <si>
    <t>UAP NEWS 4.15.22 and NASA RECORDS UFOs years ago</t>
  </si>
  <si>
    <t>Today we will go back over all the recent ufo news. From documents released on the gimbal ufo video, the reveal of what has already been revealed years ago ( AAWSAP DIRDs), to The Debrief story on Garry Reid
Does any of this help with the disclosure effort? Are we even closer to getting any acknowledgment on UAP from the US government? Are we even paying attention to what we should be paying attention to? 
Of course I have a classic ufo case for us and my hint are these three  NASA, AUSTRALIA, WIND CHILL
Finally, our “what the heck is that” segment will blow the doors off of all previous segments. A video from NASA that should really be a game changer. In this segment we will feature a previously recorded piece with Kristian Thompson of @UAPDb_official https://uapdb.com/</t>
  </si>
  <si>
    <t>eMm3Zpqf10Y</t>
  </si>
  <si>
    <t>2022 04 14</t>
  </si>
  <si>
    <t>https://youtu.be/QinEPeL44YE</t>
  </si>
  <si>
    <t>Sex, Lies, and UFOs - with co-host Jay Christopher King - Covering The Debrief Story 4.13.22</t>
  </si>
  <si>
    <t>https://thedebrief.org/sex-lies-and-ufos-pentagons-head-of-counterintelligence-and-security-ousted/
Donate: https://www.patreon.com/Witnesscitizen
With Jay Christopher King
Jay Christopher King
co-founder, The Experiencer Group
www.theexperiencergroup.com
@ForExperiencers
@JayCKing78</t>
  </si>
  <si>
    <t>QinEPeL44YE</t>
  </si>
  <si>
    <t>2022 04 12</t>
  </si>
  <si>
    <t>https://youtu.be/hRLAs-z__Nk</t>
  </si>
  <si>
    <t>UAP NEWS 4.11.22 THE DIA DEBACLE, COLONEL CORSO</t>
  </si>
  <si>
    <t>TOPICS-https://www.liberationtimes.com/home/pentagon-mishap-leads-to-aatip-and-aawsap-programs-categorized-as-uap-related
COLONEL CORSO
https://youtu.be/NWg5IZgssGs
https://youtu.be/7lVM9IdAdo0
videos of wthit
https://www.youtube.com/playlist?list=PL_eC2d-QdmBtB9hO6P9ew4jeC0h_M0Ur2</t>
  </si>
  <si>
    <t>hRLAs-z__Nk</t>
  </si>
  <si>
    <t>2022 04 09</t>
  </si>
  <si>
    <t>https://youtu.be/W-oVLzdpUTM</t>
  </si>
  <si>
    <t>UAP News, Kit Green, New NRO docs 4.8.22</t>
  </si>
  <si>
    <t>I was going to take off but if there’s news then I’m talking about it!
https://www.patreon.com/Witnesscitizen
https://www.dailymail.co.uk/news/article-10696303/Military-officers-suffered-injuries-UFO-encounters.html
https://documents2.theblackvault.com/documents/nro/F-2021-00164.pdf
Admiral William McRaven’s orb sighting 
https://youtu.be/cG_i1I1V8q0 (starts somewhere in the middle)
https://www.hollywoodreporter.com/business/business-news/showtime-ufo-trademark-lawsuit-1235125849/
https://www.bbc.com/news/science-environment-60993523</t>
  </si>
  <si>
    <t>W-oVLzdpUTM</t>
  </si>
  <si>
    <t>2022 04 08</t>
  </si>
  <si>
    <t>https://youtu.be/gxckVoEGv_s</t>
  </si>
  <si>
    <t>UAP NEWS, Injury from UFO’s straight from the source</t>
  </si>
  <si>
    <t>All this talk about using tabloid reports for ufo injuries is a bit shallow. Soooo let’s look at ones straight from the Air Force.</t>
  </si>
  <si>
    <t>gxckVoEGv_s</t>
  </si>
  <si>
    <t>2022 04 07</t>
  </si>
  <si>
    <t>https://youtu.be/8BZ-7lxbSc0</t>
  </si>
  <si>
    <t>UAP NEWS, AAWSAP DIRD, Classic UFO Case</t>
  </si>
  <si>
    <t>No guest today but we are still lucky enough to have Jay Christopher King with us today!</t>
  </si>
  <si>
    <t>8BZ-7lxbSc0</t>
  </si>
  <si>
    <t>2022 04 06</t>
  </si>
  <si>
    <t>https://youtu.be/vjYf7w1YFpQ</t>
  </si>
  <si>
    <t>UAP NEWS 4.4.22 More AAWSAP Documents Received</t>
  </si>
  <si>
    <t>vjYf7w1YFpQ</t>
  </si>
  <si>
    <t>2022 04 01</t>
  </si>
  <si>
    <t>https://youtu.be/bAWQDYJg_gQ</t>
  </si>
  <si>
    <t>Light of The Soul (FICTION Short Film Part 1)</t>
  </si>
  <si>
    <t>I'm testing the waters with my acting skills or lack of.. If it goes over ok I may do more.</t>
  </si>
  <si>
    <t>bAWQDYJg_gQ</t>
  </si>
  <si>
    <t>https://youtu.be/XbxeeKHUlOQ</t>
  </si>
  <si>
    <t>UAP NEWS 3.31.22</t>
  </si>
  <si>
    <t>touching on 
Salvatore Pais
https://youtu.be/5E6QyAhTB3o
Corbell on C2C
https://twitter.com/theufojoe/status/1509008604313309195?s=21&amp;t=6RqpF-rFCHrcZjZp7YOiYQ
2021 encounters on USS Kearsage
https://davebeaty.medium.com/the-2021-uss-kearsarge-sightings-fc83076822ef</t>
  </si>
  <si>
    <t>XbxeeKHUlOQ</t>
  </si>
  <si>
    <t>2022 03 30</t>
  </si>
  <si>
    <t>https://youtu.be/w6U2VLe1Loo</t>
  </si>
  <si>
    <t>George Knapp and Colm Kelleher Ph. D co-host Jay Christopher King</t>
  </si>
  <si>
    <t>https://www.military.com/daily-news/2022/03/07/how-believers-paranormal-birthed-pentagons-new-hunt-ufos.html/amp
Skinwalkers at the Pentagon: An Insiders' Account of the Secret Government UFO Program
https://www.amazon.com/Skinwalkers-Pentagon-Insiders-Account-Government/dp/B09HR54GQF/ref=nodl_
https://www.simonandschuster.com/books/Hunt-for-the-Skinwalker/Colm-A-Kelleher/9781416505211</t>
  </si>
  <si>
    <t>w6U2VLe1Loo</t>
  </si>
  <si>
    <t>2022 03 29</t>
  </si>
  <si>
    <t>https://youtu.be/SB_VjMmKrjc</t>
  </si>
  <si>
    <t>UAP Encounter  Defense with an Arrowhead</t>
  </si>
  <si>
    <t>September 9th 1964</t>
  </si>
  <si>
    <t>SB_VjMmKrjc</t>
  </si>
  <si>
    <t>2022 03 26</t>
  </si>
  <si>
    <t>https://youtu.be/2iRDI3pYQG8</t>
  </si>
  <si>
    <t>The Latest UAP News - Biological Effects 3.25.22</t>
  </si>
  <si>
    <t>We will look at some of the AAWSAP papers released and talk about what they could even mean for us!
https://ufos-scientificresearch.blogspot.com/2022/03/37-out-of-those-38-aawsap-defense.html
we will look at the recently released AAWSAP report on Anomalous Acute and Subacute Field effects on Human Biological Tissue.
https://www.dropbox.com/sh/95tgfd2lljqrve3/AABKl58mfojoZjNiKEZAz8gMa?dl=0&amp;preview=DIRD_26-DIRD_Anomalous_Acute_and_Subacute_Field_Effects_on_Human_Biological_Tissues.pdf
We will also examine the release of further pages of the preliminary UAP assessment report.
https://www.theblackvault.com/documentarchive/june-2021-classified-uap-ufo-report-given-to-congress-partially-released/</t>
  </si>
  <si>
    <t>2iRDI3pYQG8</t>
  </si>
  <si>
    <t>2022 03 24</t>
  </si>
  <si>
    <t>https://youtu.be/i7XFwIXktD0</t>
  </si>
  <si>
    <t>Mike Clelland with co host Jay Christopher King</t>
  </si>
  <si>
    <t>Mike Clelland has had many callings—author, illustrator, wilderness traveler, podcaster, and UFO researcher. His books fall into two contrasting categories. First came funny outdoor instructionals with cartoons. These taught the technical skills of skiing, climbing, mountain travel, glacier rescue, and ultralight backpacking. Next came a more thoughtful series, an inquiry into the relationship between owls and UFOs.
Mike’s 2015 book, The Messengers, was met with high praise. In it, he explores the mysterious connection between owls, synchronicities, and UFO abduction. It was his first-hand experiences with these elusive events that have been the foundation for his research. This book is also a personal memoir, and a journey of self-discovery.
His website, MikeClelland.com, is a comprehensive resource of his research and creative output. After 25 years living in the Rockies, he now lives in the Pacific Northwest.
The Messengers: Owls, Synchronicity and the UFO Abductee https://www.amazon.com/dp/1733980814/ref=cm_sw_r_cp_api_glt_i_QN1A1TYC7YSQ0KNC06VJ
Jay Christopher King
co-founder, The Experiencer Group
www.theexperiencergroup.com
@ForExperiencers
@JayCKing78
https://youtu.be/IbNvBSnytBc</t>
  </si>
  <si>
    <t>i7XFwIXktD0</t>
  </si>
  <si>
    <t>2022 03 23</t>
  </si>
  <si>
    <t>https://youtu.be/V4GA2xic3ec</t>
  </si>
  <si>
    <t>LATEST UAP NEWS &amp; The Atomic Connection 3.22.22</t>
  </si>
  <si>
    <t>Today we will cover :
the recent FOIA release of AAWSAP information. 
https://drive.google.com/drive/folders/1UnvVwKDOmyaYmoIdqog4J9XBvhtjdCAY
Cosmic Milestone: NASA confirms 5,000 exoplanets
https://exoplanets.nasa.gov/news/1702/cosmic-milestone-nasa-confirms-5000-exoplanets/
The co mingling of aerospace technology, advanced weapons and UFO’s
The Atomic Connection with a document or two ;)</t>
  </si>
  <si>
    <t>V4GA2xic3ec</t>
  </si>
  <si>
    <t>2022 03 21</t>
  </si>
  <si>
    <t>https://youtu.be/wjkslzKHnm0</t>
  </si>
  <si>
    <t>UAP News &amp; Destroying Ufology 3.20.22</t>
  </si>
  <si>
    <t>This is about something important! As more truth on #UFOs comes out who gets hurt in the process? Who currently benefits from secrecy and how?</t>
  </si>
  <si>
    <t>wjkslzKHnm0</t>
  </si>
  <si>
    <t>2022 03 18</t>
  </si>
  <si>
    <t>https://youtu.be/phlFOvkV7h8</t>
  </si>
  <si>
    <t>The Latest UAP News  3.18.22</t>
  </si>
  <si>
    <t>Topics-
UAP movement in Brazil, Canada, and America
https://twitter.com/ronyvernet/status/1503466869646405641?s=21
https://www.liberationtimes.com/home/canada-to-prepare-report-about-ufo-incursions-at-nuclear-facilities
-Americas UAP government effort AOIMSG gets funded.. what will be coming?
https://www.liberationtimes.com/home/the-key-congressional-dates-that-will-shape-the-future-of-the-ufo-topic
-Secret Keepers strike again
https://youtu.be/BLxEiKK0l0I
-Classic UFO case that is just one example of pure scandal 
-UAP/AATIP files from the Obama Administration 
https://www.vice.com/en/article/jgmnqd/obamas-presidential-library-has-thousands-of-files-on-ufos
https://youtu.be/ZzaSoQzdTbg</t>
  </si>
  <si>
    <t>phlFOvkV7h8</t>
  </si>
  <si>
    <t>https://youtu.be/HAXci_OWAHY</t>
  </si>
  <si>
    <t>The Experiencer Group Co Founder Kirsten Blackburn</t>
  </si>
  <si>
    <t>https://youtu.be/BpqnNX9j4Qo
https://community.theexperiencergroup.com/signup</t>
  </si>
  <si>
    <t>HAXci_OWAHY</t>
  </si>
  <si>
    <t>2022 03 14</t>
  </si>
  <si>
    <t>https://youtu.be/EZKD4RIzfTU</t>
  </si>
  <si>
    <t>Advanced Technology - Government and The Private Sector</t>
  </si>
  <si>
    <t>This will be a fun rabbit hole of an episode. We will start with an Unidentified Sighting by Hughes Aircraft Test Pilots and end at Admiral Wilson. (Wilson Notes) with a bunch of stuff in between!</t>
  </si>
  <si>
    <t>EZKD4RIzfTU</t>
  </si>
  <si>
    <t>2022 03 12</t>
  </si>
  <si>
    <t>https://youtu.be/cxGy_uSlHEY</t>
  </si>
  <si>
    <t>UFO Philosophy with Nathan (Calling All Beings)</t>
  </si>
  <si>
    <t>#ufo #disclosure #uap #phenomenon #disclosure #highstrangness
Nathan hosts a podcast with ExoAcademia that is pretty great! Let's talk!
Liminal Phrames
https://www.youtube.com/watch?v=XSwpWUGbxg4
https://www.bonfire.com/woo-woo-1/
https://www.patreon.com/Witnesscitizen?utm_medium=social&amp;utm_source=twitter&amp;utm_campaign=creatorshare</t>
  </si>
  <si>
    <t>cxGy_uSlHEY</t>
  </si>
  <si>
    <t>2022 03 11</t>
  </si>
  <si>
    <t>https://youtu.be/QLCMFJofbX4</t>
  </si>
  <si>
    <t>A talk about the Non Human Entities with Stuart Davis</t>
  </si>
  <si>
    <t>#ufo #phenomenon #aliens #extraterrestrial #nonhumanbeings #taken #highstrangeness 
Stuart host Aliens &amp; Artists. A Wonderful podcast that features a variety of different encounters with Non Human Entities. Let's go!
Aliens &amp; Artists
https://www.youtube.com/channel/UCJ_1uZN_8g07vCgaIAlisUg/featured
https://www.bonfire.com/woo-woo-1/
https://www.patreon.com/Witnesscitizen?utm_medium=social&amp;utm_source=twitter&amp;utm_campaign=creatorshare</t>
  </si>
  <si>
    <t>QLCMFJofbX4</t>
  </si>
  <si>
    <t>2022 03 10</t>
  </si>
  <si>
    <t>https://youtu.be/ZFiZexGiJTw</t>
  </si>
  <si>
    <t>ARCHIVES OF THE IMPOSSIBLE -REVIEW-</t>
  </si>
  <si>
    <t>Jay Christopher King and David Metcalfe join the show to discuss this event taken place at Rice University. The event included these two gentlemen, Jaques Vallee, Leslie Kean and more. 
Jay Christopher King
co-founder, The Experiencer Group
www.theexperiencergroup.com
@ForExperiencers
@JayCKing78 
@davidbmetcalfe 
https://windbridge.org/threshold/</t>
  </si>
  <si>
    <t>ZFiZexGiJTw</t>
  </si>
  <si>
    <t>2022 03 08</t>
  </si>
  <si>
    <t>https://youtu.be/FruDOy-zDqA</t>
  </si>
  <si>
    <t>A Plea for a Worldwide UFO Study and Phenomena at an Air Force Base</t>
  </si>
  <si>
    <t>#ufo #unitednations #1967 #jamesmcdonald #hollomanairforcebase #phenomenon #disclosure
Our touching off point today will be an article from Chris Mellon 
https://thehill.com/opinion/white-house/597039-how-government-over-classification-may-hide-ufo-videos-and-harm-our
https://www.bonfire.com/woo-woo-1/
https://www.patreon.com/Witnesscitizen?utm_medium=social&amp;utm_source=twitter&amp;utm_campaign=creatorshare</t>
  </si>
  <si>
    <t>FruDOy-zDqA</t>
  </si>
  <si>
    <t>2022 03 04</t>
  </si>
  <si>
    <t>https://youtu.be/UTGebFhxdAg</t>
  </si>
  <si>
    <t>Newly Released Navy UFO Files</t>
  </si>
  <si>
    <t>https://www.bonfire.com/woo-woo-1/
https://www.patreon.com/Witnesscitizen?utm_medium=social&amp;utm_source=twitter&amp;utm_campaign=creatorshare</t>
  </si>
  <si>
    <t>UTGebFhxdAg</t>
  </si>
  <si>
    <t>https://youtu.be/xsC0doFMQFY</t>
  </si>
  <si>
    <t>CIA and UFOs Part 2</t>
  </si>
  <si>
    <t>xsC0doFMQFY</t>
  </si>
  <si>
    <t>2022 03 02</t>
  </si>
  <si>
    <t>https://youtu.be/M6tJrdBrjvA</t>
  </si>
  <si>
    <t>UFOs and The CIA</t>
  </si>
  <si>
    <t>Support my work here:
https://www.patreon.com/Witnesscitizen?utm_medium=social&amp;utm_source=twitter&amp;utm_campaign=creatorshare
The paper trail is long and thick. Let’s look at what we got!  Mr. Chadwell was an important guy at the time.
H. Marshall Chadwell was a highly successful chemistry researcher at Tufts University before WWII, who drifted into other interests after the War, including philanthropy work for the Rockefeller Foundation, where he assessed the merits of scientific grant proposals. Somehow, by 1952, we find him as the assistant director of the CIA, heading its Office of Scientific Intelligence. This put him thoroughly in the spotlight in the summer of 1952 when President Truman (alarmed by the unexplained overflights of Washington DC) ordered General Walter Bedell Smith, Director of the CIA, to look into the problem. This duty quickly fell to Marshall Chadwell, who with other operatives such as Fred Durant and Philip Strong, began a five month odyssey which ended in the infamous Robertson Panel assessment of UFOs as a threat to national security. But did it really end? NOPE!
Some news from Canada 
https://www.vice.com/en/article/z3ngvx/canadian-government-ufo-reports-release</t>
  </si>
  <si>
    <t>M6tJrdBrjvA</t>
  </si>
  <si>
    <t>2022 03 01</t>
  </si>
  <si>
    <t>https://youtu.be/I4IvppNkAc4</t>
  </si>
  <si>
    <t>Captain Trips (Al Hubbard) and his Angelic LSD</t>
  </si>
  <si>
    <t>Here we go!
Captain Trips worked with the OSS who turned into the CIA. Later he worked with SRI. He was more or less the founder of LSD in America. Today we will check it out!</t>
  </si>
  <si>
    <t>I4IvppNkAc4</t>
  </si>
  <si>
    <t>2022 02 24</t>
  </si>
  <si>
    <t>https://youtu.be/LgpJl1FVaaQ</t>
  </si>
  <si>
    <t>Lue Elizondo with co-host Jay Christopher King</t>
  </si>
  <si>
    <t>#uap #ufo #lueelizondo #disclosure #unidentified #ufosighting</t>
  </si>
  <si>
    <t>LgpJl1FVaaQ</t>
  </si>
  <si>
    <t>https://youtu.be/Ekxmnm0nX7A</t>
  </si>
  <si>
    <t>Guest Daz Smith with co host Jay Christopher King</t>
  </si>
  <si>
    <t>https://www.remoteviewed.com/
amazon:
https://www.amazon.com/Daz-Smith/e/B00JPBC2N8%3Fref=dbs_a_mng_rwt_scns_share
Except from site:
Welcome, My name is Daz Smith. I am a long-time Remote Viewer based in the U.K. with well over two decades of RV practice &amp; research.  It is my personal goal to disseminate and make available as much remote viewing information, resources, history, documentation and examples to everyone.If you are looking for information on Remote Viewing you have come to the right place.
This website has the most documents, RV sessions/results and resources available online for you to share. Still interested then read on, enclosed you will find; Free manuals and guides, links, history, the major remote viewers, targets, Official CIA FOIA files and best of all – actual examples  from active civilian and the Military remote viewers involved in the project Star Gate unit.</t>
  </si>
  <si>
    <t>Ekxmnm0nX7A</t>
  </si>
  <si>
    <t>2022 02 23</t>
  </si>
  <si>
    <t>https://youtu.be/ZEppQ0ot7Y8</t>
  </si>
  <si>
    <t>From UFO Project Magnet to Earth Lights</t>
  </si>
  <si>
    <t>There is a lot to this so I’ll break it up into sections. We’ll cover where it began and were it could possibly be even today :)
Project Magnet was Canadas ufo investigation started in 1950 with a Wilbert Smith at the helm.
Audio testimony 
UFO videos</t>
  </si>
  <si>
    <t>ZEppQ0ot7Y8</t>
  </si>
  <si>
    <t>2022 02 22</t>
  </si>
  <si>
    <t>https://youtu.be/byh4jYInoQA</t>
  </si>
  <si>
    <t>Spotlight UAP  John Keel, Living Lights, UFO's and Poltergeists</t>
  </si>
  <si>
    <t>This show we will put the spotlight on John Keel! 
-Audio Testimony
-UFO videos (what the heck is that)</t>
  </si>
  <si>
    <t>byh4jYInoQA</t>
  </si>
  <si>
    <t>2022 02 19</t>
  </si>
  <si>
    <t>https://youtu.be/pVWr4czXO_g</t>
  </si>
  <si>
    <t>Spotlight UAP News  Jaques Vallee and Nuclear Seeking UFOs</t>
  </si>
  <si>
    <t>We will discuss https://www.wired.com/story/jacques-vallee-still-doesnt-know-what-ufos-are/
CIA Guy Jim Semivan details his encounters 
https://youtu.be/fJjmbSba33Y
We’ll also discuss the conundrum of why UFOs are seen around Nuclear areas. What’s that about? What does the history tell us?
We’ll dust off some old audio testimony and finish with some ufo videos!</t>
  </si>
  <si>
    <t>pVWr4czXO_g</t>
  </si>
  <si>
    <t>2022 02 18</t>
  </si>
  <si>
    <t>https://youtu.be/pVNBg8GZkPI</t>
  </si>
  <si>
    <t>Edgar Mitchell and Noetic Science</t>
  </si>
  <si>
    <t>pVNBg8GZkPI</t>
  </si>
  <si>
    <t>2022 02 17</t>
  </si>
  <si>
    <t>https://youtu.be/kCwIX-KBn04</t>
  </si>
  <si>
    <t>UFOs Then and Now featuring Graeme Rendall and Jay Christopher King</t>
  </si>
  <si>
    <t>kCwIX-KBn04</t>
  </si>
  <si>
    <t>2022 02 16</t>
  </si>
  <si>
    <t>https://youtu.be/CCAb2SW5rlw</t>
  </si>
  <si>
    <t>Special Historic Dive  The Confiscated UFO photos of Phoenix, AZ 1947</t>
  </si>
  <si>
    <t>Pretty great story on this we will go through! in these episodes we focus on a single case and deviate from the normal segments.</t>
  </si>
  <si>
    <t>CCAb2SW5rlw</t>
  </si>
  <si>
    <t>2022 02 15</t>
  </si>
  <si>
    <t>https://youtu.be/pTSPFQ5058A</t>
  </si>
  <si>
    <t>A Look Back at the %23UAP Preliminary Assessment of 2021</t>
  </si>
  <si>
    <t>We will take a look at the UAP Assessment of 2021
Now that some time has passed let’s go over what came out. Is it what we should expect in October 2022? 
How does it compare to previous reports?
Then we will have our audio testimony segment and finish with UFO videos!</t>
  </si>
  <si>
    <t>pTSPFQ5058A</t>
  </si>
  <si>
    <t>2022 02 13</t>
  </si>
  <si>
    <t>https://youtu.be/hX2tp4vdiRU</t>
  </si>
  <si>
    <t>UAP News (2019 Swarm Update), Hal P and Eric W talk, and More</t>
  </si>
  <si>
    <t>Puthoff and Eric
https://youtu.be/iQOibpIDx-4
2019 Navy Swarm Update article written by Dave Beaty
https://www.theblackvault.com/documentarchive/mystery-drones-of-the-socal/amp/
We’ll play some audio testimony from old sightings
We will have some fun with some ufo videos
I’ll also close the show out with a new song called Space and Time
Also tonight I’ll be on Spaced Out Radio!</t>
  </si>
  <si>
    <t>hX2tp4vdiRU</t>
  </si>
  <si>
    <t>2022 02 11</t>
  </si>
  <si>
    <t>https://youtu.be/oiiThdJuWmU</t>
  </si>
  <si>
    <t>UFO’s and the Havana Syndrome</t>
  </si>
  <si>
    <t>Take a look at this petition and sign it if you are motivated too!!
https://www.change.org/p/kirsten-e-gillibrand-we-request-that-governments-release-all-unclassified-uap-videos-to-the-public
First we will discuss the link between the two above topics. 
Second, we will do some #ufo #uap history
Last UFO videos!</t>
  </si>
  <si>
    <t>oiiThdJuWmU</t>
  </si>
  <si>
    <t>2022 02 10</t>
  </si>
  <si>
    <t>https://youtu.be/t61Rf0LwdxA</t>
  </si>
  <si>
    <t>Interview with Robert Knight (Rock N' Roll legend photographer experiencer)</t>
  </si>
  <si>
    <t>Robert Knight has photograph just about everyone. From Jimi Hendrix to Led Zeppelin he has done it all. He is also an experiencer of the Phenomenon and paranormal. It started when he was young growing up in Hawaii. He was also very close to the incident involving Stevie Ray Vaughn's unfortunate death. There was a lot of paranormal things happen around this he says. Today we get into it.
Find out more about him and watch his documentary called "Rock Prophecies"
https://www.imdb.com/title/tt1276117/</t>
  </si>
  <si>
    <t>t61Rf0LwdxA</t>
  </si>
  <si>
    <t>2022 02 08</t>
  </si>
  <si>
    <t>https://youtu.be/fa5QbP9PioA</t>
  </si>
  <si>
    <t>UAP News, History and %23ufo videos</t>
  </si>
  <si>
    <t>#ufo #uap #livestream #podcast
Over the last few days we’ve learned of a few things! The mysterious James character from the book “American Cosmic” is Dr Gary Nolan
https://youtu.be/U8WlJIcvYBY
He has made a couple of appearances recently too!
https://youtu.be/GprQmw366Ek
https://youtu.be/uTCc2-1tbBQ
Chris Mellon and #LueElizondo have also made appearances on a couple channels
https://youtu.be/i7YeAbwOa2Q
https://youtu.be/UY1tJAF-7Sg
George Knapp and Colm Keller did too!
https://youtu.be/RFGMdp4fRog
We will touch on what we can and afterwards go over a high strangeness case where we have some recorded audible testimony!
And finally What the heck is that? makes a return for good! Where we look at some ufo videos and try to guess what the heck it is!</t>
  </si>
  <si>
    <t>fa5QbP9PioA</t>
  </si>
  <si>
    <t>2022 02 04</t>
  </si>
  <si>
    <t>https://youtu.be/KPTPDL3D0tw</t>
  </si>
  <si>
    <t>The Classified USAF Information of a 1952 Air Intelligence Digest</t>
  </si>
  <si>
    <t>As mentioned in the picture for this episode. Ruppelt puts double parentheses around parks of this article so that it may become declassified and used for a press release in the future. Let's look at what is in those double parentheses.</t>
  </si>
  <si>
    <t>KPTPDL3D0tw</t>
  </si>
  <si>
    <t>2022 02 03</t>
  </si>
  <si>
    <t>https://youtu.be/twTwVCd5ODM</t>
  </si>
  <si>
    <t>Jay and Sean discuss Dreams and Consciousness</t>
  </si>
  <si>
    <t>It’s just Jay and Sean today. The show will start with a dream Sean had just last night! What can be gleaned from it? Anything? Let’s see where it goes! #consciousness #dream #dreams</t>
  </si>
  <si>
    <t>twTwVCd5ODM</t>
  </si>
  <si>
    <t>https://youtu.be/F8fhRl1Ibac</t>
  </si>
  <si>
    <t>Project White Stork where %23ufo fragments went to die</t>
  </si>
  <si>
    <t>PWS was often given recovered fragments recovered during ufo investigations. They were analyzed and this project was apart of a corporate company often used as a contractor for materials and more. Who is it? Let’s find out!</t>
  </si>
  <si>
    <t>F8fhRl1Ibac</t>
  </si>
  <si>
    <t>2022 01 31</t>
  </si>
  <si>
    <t>https://youtu.be/QzmHJdNAmb4</t>
  </si>
  <si>
    <t>The Personalities of Ufology (Discussion on Lue Elizondo to Steven Greer)</t>
  </si>
  <si>
    <t>Today we will talk about the personalities of ufology. Who is right? Are they all? Are none? Do we have to decide? I'll open the stream for anyone that wants to chat and bring something to the table respectfully.</t>
  </si>
  <si>
    <t>QzmHJdNAmb4</t>
  </si>
  <si>
    <t>2022 01 26</t>
  </si>
  <si>
    <t>https://youtu.be/6iYBkXFZBOM</t>
  </si>
  <si>
    <t>Leslie Kean with co-host Jay Christopher King</t>
  </si>
  <si>
    <t>This video is an interview with New York Times investigative journalist and best-selling author Leslie Kean. She is a verified titan in the field of Ufology and co-authored the now famous 2017 New York Times article “Glowing Auras and ‘Black Money’:The Pentagon’s Secret UFO Program.”
That article kicked off the modern disclosure movement which resulted in the shocking admission by the US Government that not only do Unidentified Aerial Phenomena (UAPs or historically UFOs) actually exist, but elements inside the Department of Defense have been studying them for decades. 
The admission amounted to a complete vindication of Leslie Kean’s work. She ventured into the UFO field when in 2000, after investigating and writing about Burma for several years, she received the first English translation of The Cometa Report in the mail. 
Find Leslie Kean's Books on Amazon here:
https://www.amazon.com/Leslie-Kean/e/...
Leslie Kean's Article Links:
Leslie's Article on The Cometa Report 2000
https://www.paradigmresearchgroup.org...
NY Times Article: Glowing Auras and 'Black Money' 2017
https://www.nytimes.com/2017/12/16/us...
NY Times Second Article 2019
"‘Wow, What Is That?’ Navy Pilots Report Unexplained Flying Objects"
https://www.nytimes.com/2019/05/26/us...
Leslie Kean's article for the Debrief 2021
https://thedebrief.org/ufos-shifting-...</t>
  </si>
  <si>
    <t>6iYBkXFZBOM</t>
  </si>
  <si>
    <t>2022 01 25</t>
  </si>
  <si>
    <t>https://youtu.be/NX0OsKCGIAA</t>
  </si>
  <si>
    <t>%23UFO %23UAP Historic Correlation with Radiation Spikes</t>
  </si>
  <si>
    <t>Featuring blue book files from 1949-1952</t>
  </si>
  <si>
    <t>NX0OsKCGIAA</t>
  </si>
  <si>
    <t>2022 01 23</t>
  </si>
  <si>
    <t>https://youtu.be/iw0lC4AkVzQ</t>
  </si>
  <si>
    <t>%23UFO Cattle Mutilations, Saving Ufology, Vatican and ETs</t>
  </si>
  <si>
    <t>Linda Molten Howe was on a podcast recently and it inspired me to look at some cattle cases.. We’ll dive into the documents 
Can Ufology be saved from gold diggers and unverifiable claims?
Liberation Times came out with a great piece on Vatican Views of ET’s. Let’s take a look. Are there any old ufo cases to look at?
https://www.liberationtimes.com/home/the-vatican-and-ufos</t>
  </si>
  <si>
    <t>iw0lC4AkVzQ</t>
  </si>
  <si>
    <t>2022 01 21</t>
  </si>
  <si>
    <t>https://youtu.be/Gr2whzSVZmM</t>
  </si>
  <si>
    <t>Project Sign Analysis of UFO’s being from Outer Space %23ufo %23uap</t>
  </si>
  <si>
    <t>Gr2whzSVZmM</t>
  </si>
  <si>
    <t>2022 01 20</t>
  </si>
  <si>
    <t>https://youtu.be/emOTUcM3yrw</t>
  </si>
  <si>
    <t>Lue Elizondo on Coast to Coast, Triangle UFO Case, %23UFO Madness</t>
  </si>
  <si>
    <t>A bunch of news has been coming thru with I’ll tackle first. If there’s time I’ll get into the docs. 6 days off… almost made it to the 26th! Lol</t>
  </si>
  <si>
    <t>emOTUcM3yrw</t>
  </si>
  <si>
    <t>2022 01 14</t>
  </si>
  <si>
    <t>https://youtu.be/2u5BfOAkXOA</t>
  </si>
  <si>
    <t>That UFO Podcast AKA Andy stops by. We discuss the new happenings with their AnomalousPodNet</t>
  </si>
  <si>
    <t>Anomalous Podcast Network
https://audioboom.com/channels/5069292 (podcast link)
@AnomalousPodNet
Podcast network for creators discussing areas associated with Phenomena. In association w/That UFO Podcast 
@ufouapam
https://t.co/5a7CtTmo4q (linktree)
 Multiple voices, One phenomenon</t>
  </si>
  <si>
    <t>2u5BfOAkXOA</t>
  </si>
  <si>
    <t>2022 01 13</t>
  </si>
  <si>
    <t>https://youtu.be/icNsO27vwRU</t>
  </si>
  <si>
    <t>Baptiste Friscourt, Thibaut Canuti, co-host Jay Christopher King</t>
  </si>
  <si>
    <t>Links for Explorer lab and Baptiste 
https://linktr.ee/explorerlab
https://www.liberationtimes.com/home/why-french-officials-remained-silent-about-ufos-despite-incidents-involving-nuclear-assets
Jay Christopher King
co-founder, The Experiencer Group
www.theexperiencergroup.com
@ForExperiencers
@JayCKing78</t>
  </si>
  <si>
    <t>icNsO27vwRU</t>
  </si>
  <si>
    <t>2022 01 12</t>
  </si>
  <si>
    <t>https://youtu.be/TjeWwoyzb5E</t>
  </si>
  <si>
    <t>%23UAP %23UFO The Return of John Ramirez</t>
  </si>
  <si>
    <t>TjeWwoyzb5E</t>
  </si>
  <si>
    <t>2022 01 11</t>
  </si>
  <si>
    <t>https://youtu.be/0cFF-HGNmyM</t>
  </si>
  <si>
    <t>148 %23UFO sightings in three days 1965</t>
  </si>
  <si>
    <t>These will be the best documents I have ever discussed thus far.</t>
  </si>
  <si>
    <t>0cFF-HGNmyM</t>
  </si>
  <si>
    <t>2022 01 08</t>
  </si>
  <si>
    <t>https://youtu.be/2GyFt3qXPgM</t>
  </si>
  <si>
    <t>Machine Swarms around our navy.  How I look at this..</t>
  </si>
  <si>
    <t>2GyFt3qXPgM</t>
  </si>
  <si>
    <t>2022 01 07</t>
  </si>
  <si>
    <t>https://youtu.be/j_brfm-9yqI</t>
  </si>
  <si>
    <t>%23UFO %23UAP Sighting of Lockheed’s Clarence Kelly Johnson, Exotic Material Backroom Deal’s</t>
  </si>
  <si>
    <t>This wonderful article was put out yesterday and inspired me to find the case.. let’s review 
Also, and separate.. more interesting documents regarding some possible exotic material</t>
  </si>
  <si>
    <t>j_brfm-9yqI</t>
  </si>
  <si>
    <t>2022 01 06</t>
  </si>
  <si>
    <t>https://youtu.be/z_3FxD7KkMY</t>
  </si>
  <si>
    <t>UAP 2021 Year in Review with Christopher Sharp</t>
  </si>
  <si>
    <t>Christopher Sharp
https://www.liberationtimes.com/
@liberationtimes
@RealCSharp
Jay Christopher King
co-founder, The Experiencer Group
www.theexperiencergroup.com
@ForExperiencers
@JayCKing78</t>
  </si>
  <si>
    <t>z_3FxD7KkMY</t>
  </si>
  <si>
    <t>2022 01 05</t>
  </si>
  <si>
    <t>https://youtu.be/JtBhK4HmjqI</t>
  </si>
  <si>
    <t>%23UFO landing in Socorro, NM 1964  WHAT YOU HAVEN'T HEARD</t>
  </si>
  <si>
    <t>JtBhK4HmjqI</t>
  </si>
  <si>
    <t>2022 01 04</t>
  </si>
  <si>
    <t>https://youtu.be/qdOUXDfj4ig</t>
  </si>
  <si>
    <t>UFOs  An Early Cover Up with Robert Koford</t>
  </si>
  <si>
    <t>qdOUXDfj4ig</t>
  </si>
  <si>
    <t>2021 12 29</t>
  </si>
  <si>
    <t>https://youtu.be/CAnHARnO05g</t>
  </si>
  <si>
    <t>BEST UAP CASE SCENARIO DOCUMENT DIG</t>
  </si>
  <si>
    <t>CAnHARnO05g</t>
  </si>
  <si>
    <t>2021 12 28</t>
  </si>
  <si>
    <t>https://youtu.be/NWrTxo7guTQ</t>
  </si>
  <si>
    <t>I WANT THE UAP NEWS NOT THE WEATHER</t>
  </si>
  <si>
    <t>NWrTxo7guTQ</t>
  </si>
  <si>
    <t>2021 12 24</t>
  </si>
  <si>
    <t>https://youtu.be/LMdk2FObQlM</t>
  </si>
  <si>
    <t>Crashed Saucer in 1949 over Oregon, Sec. 1652 of NDAA on UAP, And something Juicy</t>
  </si>
  <si>
    <t>Going to hit a lot of diverse information today. If I can stay on track!
Let's go</t>
  </si>
  <si>
    <t>LMdk2FObQlM</t>
  </si>
  <si>
    <t>2021 12 17</t>
  </si>
  <si>
    <t>https://youtu.be/KscY0219sDw</t>
  </si>
  <si>
    <t>Global %23EndUAPSecrecy 8 Hour Show</t>
  </si>
  <si>
    <t>The goal of this stream is not only to raise awareness for UAP in our sky and sea. It is also to get people involved across the globe. After all this is not just an American phenomenon, it is a worldwide phenomenon. Let's work to get as many people involved as possible. 
Question: I'm not a researcher or very knowledgable about the topic but am curious, what can I do?
Answer: You can do a lot! Everything from activism in your country to sharing the stream with those who may be just like you! It all helps. I can say that oftentimes in the UFO/UAP community we are talking to ourselves. If we want to raise awareness we have to spread this message to others who may not know about UAP... The US Government has confirmed the existence of UFO's as a reality.. Let's Go!
Question: Can I donate money?
Answer: yes! All super chats go to Dr Avi Loeb’s Project Galileo !
Representing France, US, Australia, Denmark, United Kingdom, Canada, Denmark
Co-Hosts
Jay Christopher King
co-founder, The Experiencer Group
https://www.theexperiencergroup.com
@ForExperiencers
@JayCKing78
https://www.youtube.com/watch?v=dQw4w9WgXcQ
Pricilla Stone | Quantum Wytch Cafe 
https://linktr.ee/quantum_wytch
Benji Shapiro (just Benji or Benj is cool for naming conventions)
Instagram: @mercedes__benj
Twitter: @BenjIMightB
www.i don’t have cool sites like everyone else.com hahaha
Vinnie Adams
Founder of Disclosure Team
https://www.youtube.com/disclosureteamvinnie
https://twitter.com/disclosureteam_
https://www.instagram.com/disclosure_team
Dan Zetterstrom (@thezignal)
UAP Media UK &amp; Co-Host of That UFO Podcast
https://twitter.com/thezignal
https://www.youtube.com/c/ThatUFOPodcast/
www.thezignal.com
www.uapmedia.uk</t>
  </si>
  <si>
    <t>KscY0219sDw</t>
  </si>
  <si>
    <t>https://youtu.be/IOyh6dzc6FM</t>
  </si>
  <si>
    <t>%23Contactweek Grant Cameron</t>
  </si>
  <si>
    <t>Music and Contact
Let’s go!</t>
  </si>
  <si>
    <t>IOyh6dzc6FM</t>
  </si>
  <si>
    <t>2021 12 16</t>
  </si>
  <si>
    <t>https://youtu.be/zA9gkm-mR_o</t>
  </si>
  <si>
    <t>Bob McGwier Founder Federated Wireless &amp; Hawkeye 360</t>
  </si>
  <si>
    <t>Guest: @BobMcGwier_N4HY
co-host:
Jay Christopher King
co-founder, The Experiencer Group
www.theexperiencergroup.com
@ForExperiencers
@JayCKing78</t>
  </si>
  <si>
    <t>zA9gkm-mR_o</t>
  </si>
  <si>
    <t>2021 12 15</t>
  </si>
  <si>
    <t>https://youtu.be/xsuYnbJX7a0</t>
  </si>
  <si>
    <t>%23UAP %23UFO %23LIVESTREAM Franc Milburn</t>
  </si>
  <si>
    <t>Sean goes one on one with Franc Milburn
for what should be a wonderful discussion.
https://independent.academia.edu/FrancMilburn</t>
  </si>
  <si>
    <t>xsuYnbJX7a0</t>
  </si>
  <si>
    <t>2021 12 13</t>
  </si>
  <si>
    <t>https://youtu.be/pOyvfNG9Ox4</t>
  </si>
  <si>
    <t>%23EndUAPSecrecy Event Preview</t>
  </si>
  <si>
    <t>Jay Christopher King
co-founder, The Experiencer Group
https://www.theexperiencergroup.com
@ForExperiencers
@JayCKing78
https://www.youtube.com/watch?v=dQw4w9WgXcQ
Pricilla Stone | Quantum Wytch Cafe 
https://linktr.ee/quantum_wytch
Benji Shapiro (just Benji or Benj is cool for naming conventions)
Instagram: @mercedes__benj
Twitter: @BenjIMightB
www.i don’t have cool sites like everyone else.com hahaha
Vinnie Adams
Founder of Disclosure Team
https://www.youtube.com/disclosureteamvinnie
https://twitter.com/disclosureteam_
https://www.instagram.com/disclosure_team
Dan Zetterstrom (@thezignal)
UAP Media UK &amp; Co-Host of That UFO Podcast
https://twitter.com/thezignal
https://www.youtube.com/c/ThatUFOPodcast/
www.thezignal.com
www.uapmedia.uk</t>
  </si>
  <si>
    <t>pOyvfNG9Ox4</t>
  </si>
  <si>
    <t>2021 12 09</t>
  </si>
  <si>
    <t>https://youtu.be/JtXh4bCvNyY</t>
  </si>
  <si>
    <t>Nick Cook recent Bigelow Contest winner and friend!</t>
  </si>
  <si>
    <t>Author of “The Hunt for Zero Point Energy”
2nd Appearance on the show!
Of Course it’s Wednesday so Jay Christopher King is with us as well!
Jay Christopher King
co-founder, The Experiencer Group
www.theexperiencergroup.com
@ForExperiencers
@JayCKing78</t>
  </si>
  <si>
    <t>JtXh4bCvNyY</t>
  </si>
  <si>
    <t>2021 12 07</t>
  </si>
  <si>
    <t>https://youtu.be/rNpckPYi-kA</t>
  </si>
  <si>
    <t>Exoacademian Host of the Point of Convergence podcast</t>
  </si>
  <si>
    <t>pointofconvergence.ne
thttp://youtube.com/c/exoacademian
http://podcasts.apple.com/us/podcast/point-of-convergence/id1546539286
Co-Host: https://linktr.ee/quantum_wytch</t>
  </si>
  <si>
    <t>rNpckPYi-kA</t>
  </si>
  <si>
    <t>2021 12 04</t>
  </si>
  <si>
    <t>https://youtu.be/VRj819NuK5c</t>
  </si>
  <si>
    <t>%23UFO %23UAP Documents that feature Jaques Vallee and more</t>
  </si>
  <si>
    <t>VRj819NuK5c</t>
  </si>
  <si>
    <t>2021 12 02</t>
  </si>
  <si>
    <t>https://youtu.be/2Tb3qT2pXGY</t>
  </si>
  <si>
    <t>Dr. Sean Esbjorn-Hargens Integral Noetic Sciences</t>
  </si>
  <si>
    <t>This will be the first episode with new co- host Jay Christopher King!
Jay Christopher King
co-founder, The Experiencer Group
www.theexperiencergroup.com
@ForExperiencers
@JayCKing78 
Dr. Sean Esbjorn-Hargens just launched the world’s only accredited MA and PhD program in “UFO Studies”
https://whatsupwithufos.com/wp-content/uploads/2020/06/Exo_Studies.pdf
https://www.cihs.edu/phd-integral-noetic-sciences
http://www.exostudies.org/</t>
  </si>
  <si>
    <t>2Tb3qT2pXGY</t>
  </si>
  <si>
    <t>2021 12 01</t>
  </si>
  <si>
    <t>https://youtu.be/cNc0NGjQxAo</t>
  </si>
  <si>
    <t>Zac Cichy (from Project Human)</t>
  </si>
  <si>
    <t>cNc0NGjQxAo</t>
  </si>
  <si>
    <t>2021 11 30</t>
  </si>
  <si>
    <t>https://youtu.be/P0YMU-LAGsc</t>
  </si>
  <si>
    <t>Mr Scott Browne (from American Cosmic)</t>
  </si>
  <si>
    <t>Debut of our new Monday co host Pricilla Stone!
Scott Browne from American Cosmic makes a return!</t>
  </si>
  <si>
    <t>P0YMU-LAGsc</t>
  </si>
  <si>
    <t>2021 11 25</t>
  </si>
  <si>
    <t>https://youtu.be/diB34koIK2o</t>
  </si>
  <si>
    <t>Is the USD strong arming Gillibrand's ASTRO with the creation of AOIMSG</t>
  </si>
  <si>
    <t>I'm back to cover this madness. I have some strong feeling something smells fishy. And I have good reason. Let's get at it.</t>
  </si>
  <si>
    <t>diB34koIK2o</t>
  </si>
  <si>
    <t>2021 11 19</t>
  </si>
  <si>
    <t>https://youtu.be/MZEwTXfQstk</t>
  </si>
  <si>
    <t>The Observers  Debra Kauble</t>
  </si>
  <si>
    <t>https://geni.us/TheObservers</t>
  </si>
  <si>
    <t>MZEwTXfQstk</t>
  </si>
  <si>
    <t>https://youtu.be/bURojG-0PpY</t>
  </si>
  <si>
    <t>Stellar Lifting with Citizen Scientist</t>
  </si>
  <si>
    <t>bURojG-0PpY</t>
  </si>
  <si>
    <t>2021 11 18</t>
  </si>
  <si>
    <t>https://youtu.be/lNkBxkPoUw8</t>
  </si>
  <si>
    <t>The Wonderful Avi Loeb</t>
  </si>
  <si>
    <t>lNkBxkPoUw8</t>
  </si>
  <si>
    <t>2021 11 17</t>
  </si>
  <si>
    <t>https://youtu.be/Dhr_LAn2yos</t>
  </si>
  <si>
    <t>Bi Partisan Support, Rumor ET will be official on the table, New UAP Case Uncovered</t>
  </si>
  <si>
    <t>Dhr_LAn2yos</t>
  </si>
  <si>
    <t>2021 11 16</t>
  </si>
  <si>
    <t>https://youtu.be/3ZKYOCH5UKM</t>
  </si>
  <si>
    <t>How IC Docs from the 50’s Prove Existence of an Unknown  Phenomenon  with Robert Koford</t>
  </si>
  <si>
    <t>3ZKYOCH5UKM</t>
  </si>
  <si>
    <t>2021 11 14</t>
  </si>
  <si>
    <t>https://youtu.be/O2tKw3XXkAE</t>
  </si>
  <si>
    <t>Experiencer Roundtable</t>
  </si>
  <si>
    <t>Guests: Quantum Wytch, Jay Christopher King, Lynda Thompson, Dr. Sean Esbjorn-Hargens
Episode will be a 2 hour roundtable discussion amongst a variety of experiencers. The goal is to discuss how to live as one in this current course of disclosure. How we can be apart of helping the ball move forward while handling stigma inside and outside of the UFO community.</t>
  </si>
  <si>
    <t>O2tKw3XXkAE</t>
  </si>
  <si>
    <t>2021 11 13</t>
  </si>
  <si>
    <t>https://youtu.be/CQyROTedZ9g</t>
  </si>
  <si>
    <t>The Cosford Incident Documents included</t>
  </si>
  <si>
    <t>https://drive.google.com/drive/folders/1bIbDCyLkDkGAad2Qrx2DiT5mOKtYYITC?usp=sharing</t>
  </si>
  <si>
    <t>CQyROTedZ9g</t>
  </si>
  <si>
    <t>2021 11 12</t>
  </si>
  <si>
    <t>https://youtu.be/r36ZpknWPTM</t>
  </si>
  <si>
    <t xml:space="preserve">What are they telling us about our future in space </t>
  </si>
  <si>
    <t>r36ZpknWPTM</t>
  </si>
  <si>
    <t>2021 11 10</t>
  </si>
  <si>
    <t>https://youtu.be/qwZCk2Po7So</t>
  </si>
  <si>
    <t>Geoffrey Whittum  The Woodswalker  Ancient Archaeology in New England</t>
  </si>
  <si>
    <t>qwZCk2Po7So</t>
  </si>
  <si>
    <t>2021 11 06</t>
  </si>
  <si>
    <t>https://youtu.be/2sENPgNh3Vk</t>
  </si>
  <si>
    <t>Space force Budget, Anomaly Surveillance and Resolution Office</t>
  </si>
  <si>
    <t>https://www.saffm.hq.af.mil/FM-Resources/Budget/</t>
  </si>
  <si>
    <t>2sENPgNh3Vk</t>
  </si>
  <si>
    <t>https://youtu.be/kmZ1oMrIKF4</t>
  </si>
  <si>
    <t>%23UAPTwitter Benji finally joins the show!</t>
  </si>
  <si>
    <t>Benji is maybe the most positive voice in this UFO/UAP community. He is always supporting my channel and the channels of all our friends. It is my honor to host him today and have a nice chat!</t>
  </si>
  <si>
    <t>kmZ1oMrIKF4</t>
  </si>
  <si>
    <t>2021 11 03</t>
  </si>
  <si>
    <t>https://youtu.be/mMJz5vd56N8</t>
  </si>
  <si>
    <t>The Zignal (Dan Z) joins!</t>
  </si>
  <si>
    <t>What a great dude and I've been wanting him on the program for a while. He is just a tremendous spirit and has so much to do with why we are on a strong path towards transparency. Lets do it!
https://thezignal.square.site/</t>
  </si>
  <si>
    <t>mMJz5vd56N8</t>
  </si>
  <si>
    <t>2021 10 29</t>
  </si>
  <si>
    <t>https://youtu.be/r20W4q5hwMk</t>
  </si>
  <si>
    <t>Lynda Thompson! We will discuss the researcher experiencer life</t>
  </si>
  <si>
    <t>Lynda has always been kind to me since I started my journey here a short time ago. She has so much she can share to this space in both research and life as an experiencer who does hard research. It is my honor and privilege to have her on today!</t>
  </si>
  <si>
    <t>r20W4q5hwMk</t>
  </si>
  <si>
    <t>2021 10 27</t>
  </si>
  <si>
    <t>https://youtu.be/ielWwz_c9hc</t>
  </si>
  <si>
    <t>Karin Austin from the John E Mack Institute with Jay Christopher King</t>
  </si>
  <si>
    <t>Karin Austin
http://johnemackinstitute.org/
The mission of the John E. Mack Institute is to explore the frontiers of human experience, to serve the transformation of individual consciousness, and to further the evolution of the paradigms by which we understand human identity.
JEMI is named in recognition of John E. Mack, M.D. (1929-2004), Pulitzer Prize-winning author and Professor of Psychiatry at the Harvard Medical School, to honor his courageous examination of human experience and the ways in which perceptions and beliefs about reality shape the global condition.
It is with deepest respect for Dr. Mack’s unique contribution to humankind’s understanding of the alien encounter phenomenon that we commit to building upon the foundation he created.
Jay Christopher King
https://www.theexperiencergroup.com/
The Experiencer Group is a unique and private member site dedicated to support, curiosity and community for those who’ve lived through anomalous events of any and all kinds. Have you seen a non-human entity, a UFO or maybe a ghost? Have you had out-of-body or near-death experiences? Do you believe you've ever had precognitive or highly intuitive visions, or sense things that other people seemingly can't? We're open to thoughtful people who've encountered all of these and other forms of what is sometimes called "high strangeness".</t>
  </si>
  <si>
    <t>ielWwz_c9hc</t>
  </si>
  <si>
    <t>2021 10 26</t>
  </si>
  <si>
    <t>https://youtu.be/6y6_Zy8dYNk</t>
  </si>
  <si>
    <t>Tracking %23UAP Disclosure-Today we cover 2017-18</t>
  </si>
  <si>
    <t>I thought it would be wise to go back to the start of this and review what has happened up to this amazing point of NASA director's recent comments. Join me as we recap the press coverage and interviews in the years 2017-2018</t>
  </si>
  <si>
    <t>6y6_Zy8dYNk</t>
  </si>
  <si>
    <t>2021 10 23</t>
  </si>
  <si>
    <t>https://youtu.be/bAGh3m8r-KU</t>
  </si>
  <si>
    <t>UAP CRASH WEEK EFFORT - FROM WITNESS.</t>
  </si>
  <si>
    <t>It has been a busy week but I have a few things up my sleeve yet for crash week. I'll talk about a case from DC 52' , a case from Michigan were debris was analyzed and we have the results! Also, I'll unload every crash document I have time for. I'll stream two hours today to make sure we get A LOT in.</t>
  </si>
  <si>
    <t>bAGh3m8r-KU</t>
  </si>
  <si>
    <t>2021 10 22</t>
  </si>
  <si>
    <t>https://youtu.be/WRw4O8B29Vs</t>
  </si>
  <si>
    <t>%23uap %23ufo Talk with Ralph Blumenthal</t>
  </si>
  <si>
    <t>WRw4O8B29Vs</t>
  </si>
  <si>
    <t>2021 10 18</t>
  </si>
  <si>
    <t>https://youtu.be/XRFaRON7XaE</t>
  </si>
  <si>
    <t>ex GS-15 CIA man John Ramirez</t>
  </si>
  <si>
    <t>https://youtu.be/hbfYpZOGTYI</t>
  </si>
  <si>
    <t>XRFaRON7XaE</t>
  </si>
  <si>
    <t>2021 10 16</t>
  </si>
  <si>
    <t>https://youtu.be/x9fOx3BgI90</t>
  </si>
  <si>
    <t>The Reality of Remote Viewing</t>
  </si>
  <si>
    <t>x9fOx3BgI90</t>
  </si>
  <si>
    <t>2021 10 15</t>
  </si>
  <si>
    <t>https://youtu.be/SfL729BELZs</t>
  </si>
  <si>
    <t>Mental Illness and UFO's, Townsend Brown's Flying Saucers with Engineer Joe</t>
  </si>
  <si>
    <t>https://www.witnesscitizen.com/witness-files/593h9v6nu716twkjp0fuavsev8ggyx
https://youtu.be/78_ypoXVLGs
Joe:
Electrical Engineer with a bachelor degree in electrical engineering as well as a master of science in electrical engineering. 6.5 years of work experience in the electric utility industry in operations</t>
  </si>
  <si>
    <t>SfL729BELZs</t>
  </si>
  <si>
    <t>2021 10 12</t>
  </si>
  <si>
    <t>https://youtu.be/L6xFJrVD_Ps</t>
  </si>
  <si>
    <t>The Crashed %23ufo of Aztec NM</t>
  </si>
  <si>
    <t>16 bodies, 2 on display at a museum, hollywood celebrities, and secret offers to buy the photo's We will try and hit as much as we can. Sources will only and strictly be OSI files and news paper clippings.</t>
  </si>
  <si>
    <t>L6xFJrVD_Ps</t>
  </si>
  <si>
    <t>2021 10 08</t>
  </si>
  <si>
    <t>https://youtu.be/qvTn1lUL7HM</t>
  </si>
  <si>
    <t>How many more  %23ufo %23uap</t>
  </si>
  <si>
    <t>How many more? In light of yesterday's video release (LEAK FROM DHS) I could not take the day off today. I'll first address my final thoughts on the matter as it stands now. Then, I will show sound proof today of a consistent hiding of real facts in regards to the saucer problem.</t>
  </si>
  <si>
    <t>qvTn1lUL7HM</t>
  </si>
  <si>
    <t>2021 10 07</t>
  </si>
  <si>
    <t>https://youtu.be/BL5eC7a-Kf0</t>
  </si>
  <si>
    <t>The Experiencer Group w  Jay, Stuart, and Kirsten</t>
  </si>
  <si>
    <t>https://www.theexperiencergroup.com/</t>
  </si>
  <si>
    <t>BL5eC7a-Kf0</t>
  </si>
  <si>
    <t>2021 10 06</t>
  </si>
  <si>
    <t>https://youtu.be/zmJEORLoFew</t>
  </si>
  <si>
    <t>UFO Foo Fighters from WWII with Graeme Rendall</t>
  </si>
  <si>
    <t>He wrote a huge book on this! Let's get after it!
https://www.amazon.com/dp/B09DRBHH1Z</t>
  </si>
  <si>
    <t>zmJEORLoFew</t>
  </si>
  <si>
    <t>2021 10 05</t>
  </si>
  <si>
    <t>https://youtu.be/GfRwD3TII2E</t>
  </si>
  <si>
    <t>Mandate in pursuit of Unidentified Aerial Phenomenon</t>
  </si>
  <si>
    <t>House Intel committee approved the bill. What does that mean? Is it good bad or neither?</t>
  </si>
  <si>
    <t>GfRwD3TII2E</t>
  </si>
  <si>
    <t>2021 10 02</t>
  </si>
  <si>
    <t>https://youtu.be/wjVt5D13E6E</t>
  </si>
  <si>
    <t>The sleek A-11 that supposedly never flew. WRONG, More Military UFO Encounters</t>
  </si>
  <si>
    <t>wjVt5D13E6E</t>
  </si>
  <si>
    <t>2021 10 01</t>
  </si>
  <si>
    <t>https://youtu.be/ZHhDtdEXOC8</t>
  </si>
  <si>
    <t>DC and Random Military Sightings Box shaped, odd lights, radar pick up's DC 1952</t>
  </si>
  <si>
    <t>ZHhDtdEXOC8</t>
  </si>
  <si>
    <t>2021 09 28</t>
  </si>
  <si>
    <t>https://youtu.be/uUrX_JoKnro</t>
  </si>
  <si>
    <t>%23UFO %23UAP talk w  Senator Harry Reid</t>
  </si>
  <si>
    <t>https://www.nytimes.com/2021/05/21/special-series/harry-reid-ufo.html
We still don’t know what they are — but we may be close to finding out.</t>
  </si>
  <si>
    <t>uUrX_JoKnro</t>
  </si>
  <si>
    <t>https://youtu.be/dE_cusmqgPo</t>
  </si>
  <si>
    <t>The Watch Committee Documents (group mentioned in Wilson Davis Docs)</t>
  </si>
  <si>
    <t>It may be nothing but the group was mentioned as an alternate name of Zodiac. No research has been done on this group recently. Let's go over the documents. HINT: THEY MENTION UFO'S</t>
  </si>
  <si>
    <t>dE_cusmqgPo</t>
  </si>
  <si>
    <t>2021 09 25</t>
  </si>
  <si>
    <t>https://youtu.be/yspONHgZ7kc</t>
  </si>
  <si>
    <t>UAP Talk and more with Jay from Project Unity</t>
  </si>
  <si>
    <t>YouTube.com/c/ProjectUnity
Twitter @TheProjectUnity</t>
  </si>
  <si>
    <t>yspONHgZ7kc</t>
  </si>
  <si>
    <t>2021 09 24</t>
  </si>
  <si>
    <t>https://youtu.be/cUEpg-k4Cro</t>
  </si>
  <si>
    <t>Jay King co-founder of The Experiencer Group and Joe Murgia</t>
  </si>
  <si>
    <t>ufojoe.net
"Chronicling info. about UFOs, UAP. Also, consciousness, telepathy, life after death, healing, psychic functioning. Don't ignore data"@TheUfoJoe
https://www.youtube.com/c/ufojoe1
After this head over to 1:00 https://youtu.be/yspONHgZ7kc for an hour with Project Unity</t>
  </si>
  <si>
    <t>cUEpg-k4Cro</t>
  </si>
  <si>
    <t>https://youtu.be/SNQNV4JjBTg</t>
  </si>
  <si>
    <t>Dreams, UAP, and more with Quantum Wytch</t>
  </si>
  <si>
    <t>Quantum Wytch-UFO\UAP Disclosure AdvocateFlying saucerPromoting peaceful contact Flying saucer✌🏼Milky WayExtraterrestrial alien Police cars revolving lightI tend to be a bit sarcastic…not out of disrespect but to amuse you.
Twitter and Instagram @quantum_wytch
Head over to the following after this show!
12:15 https://youtu.be/cUEpg-k4Cro
1:00 https://youtu.be/yspONHgZ7kc</t>
  </si>
  <si>
    <t>SNQNV4JjBTg</t>
  </si>
  <si>
    <t>https://youtu.be/rm6UC6z_D1w</t>
  </si>
  <si>
    <t>The Report on The UFO Wave of 1947</t>
  </si>
  <si>
    <t>The Report on the UFO Wave of 1947 discusses the first contemporary wave of UFO sightings in this country, which reached its peak on July 6 - 7, 1947. It includes a detailed chronology of more than 850 UFO cases for June and July with complete references, primarily from 140 newspapers in 90 cities in the United States and Canada, but also from the files of NICAP and Project Blue Book, as well as references from a number of publications on UFOs.
About 250 of these reports are discussed in detail, with reference to patterns of appearance and behavior of the objects reported, to special types of witnesses, and to other special features. A summary of the period, the pattern of press coverage, and its effects on the subject, are discussed. Maps are provided to illustrate the daily distribution of sightings for the period.
For full report and this episode:https://www.witnesscitizen.com/witness-files/the-report-on-the-ufo-wave-of-1947</t>
  </si>
  <si>
    <t>rm6UC6z_D1w</t>
  </si>
  <si>
    <t>2021 09 17</t>
  </si>
  <si>
    <t>https://youtu.be/6G8ZZ6p5bBc</t>
  </si>
  <si>
    <t>THE FORMATION - UAP Lubbock, Texas August of 1951</t>
  </si>
  <si>
    <t>6G8ZZ6p5bBc</t>
  </si>
  <si>
    <t>2021 09 16</t>
  </si>
  <si>
    <t>https://youtu.be/s1xXQIT2MBk</t>
  </si>
  <si>
    <t>UAP 1975  J Allen Hynek Introduces CUFOS to the FBI</t>
  </si>
  <si>
    <t>s1xXQIT2MBk</t>
  </si>
  <si>
    <t>2021 09 15</t>
  </si>
  <si>
    <t>https://youtu.be/eIIqi5VsCaU</t>
  </si>
  <si>
    <t xml:space="preserve">Talk of UAP to the UN, UAP History featuring James McDonald's  Science in Default </t>
  </si>
  <si>
    <t>https://en.wikipedia.org/wiki/James_E._McDonald
https://speccoll.library.arizona.edu/collections/james-e-mcdonald-papers
https://www.hep.princeton.edu//~mcdonald/JEMcDonald/bib_jem.pdf</t>
  </si>
  <si>
    <t>eIIqi5VsCaU</t>
  </si>
  <si>
    <t>2021 09 06</t>
  </si>
  <si>
    <t>https://youtu.be/-u7BNMqjKoY</t>
  </si>
  <si>
    <t>A UAP Conversation with Avi Loeb</t>
  </si>
  <si>
    <t>Professor Loeb received a PhD in plasma physics at age 24 from the Hebrew University of Jerusalem (1986) and was subsequently a long-term member at the Institute for Advanced Study in Princeton (1988-1993), where he started to work in theoretical astrophysics. In 1993 he moved to Harvard University where he was tenured three years later.  He is now the Frank B. Baird Jr. Professor of Science and former chair of the department. 
He also holds a visiting professorship at the Weizmann Institute of Science and a Sackler Senior Professorship by special appointment in the School of Physics and Astronomy at Tel Aviv University.
Loeb has authored nearly 700 research articles and 4 books. For full publications and biographies
Galileo Project-
The goal of the Galileo Project is to bring the search for extraterrestrial technological signatures of Extraterrestrial Technological Civilizations (ETCs) from accidental or anecdotal observations and legends to the mainstream of transparent, validated and systematic scientific research. This ground-based project is complementary to traditional SETI, in that it searches for physical objects, and not electromagnetic signals, associated with extraterrestrial technological equipment.
Irrespective of the possibility that the Galileo Project may discover additional, or even extraordinary evidence for ETCs, at a minimum the Galileo Project will gather rich data sets that may foster the discovery of — or better scientific explanations for — novel interstellar objects with anomalous properties, and for potential new natural atmospheric phenomena, or in some instances terrestrial technology explanations for many of the presently inexplicable UAP.
Background
The ODNI (Office of the Director of National Intelligence) report, delivered to Congress on June 25, 2021, mentions many Unidentified Aerial Phenomena (UAP), the nature of which is unknown.  The report states: “a majority of UAP were registered across multiple sensors, to include radar, infrared, electro-optical, weapon seekers and visual observation.”
Four years earlier, on October 19th, 2017, astronomers discovered the first interstellar object from outside the solar system, called 'Oumuamua. The object did not resemble any comet or asteroid observed before. It was inferred to have a flat shape and moved away from the Sun as if it were thin enough to be pushed by sunlight. Moreover, this pancake-shaped object tumbled every 8 hours and originated from the rare state of the Local Standard of Rest, which averages over the motions of all the stars in the vicinity of the Sun.
The existing data on UAP and ‘Oumuamua are sufficiently anomalous to motivate the collection of additional data on UAP or ‘Oumuamua-like objects and to test whether such objects may be astro-archeological artifacts or active technological equipment produced by one or more putative, existing or extinct extraterrestrial technological civilizations (ETCs).
https://projects.iq.harvard.edu/galileo/home</t>
  </si>
  <si>
    <t>-u7BNMqjKoY</t>
  </si>
  <si>
    <t>2021 09 02</t>
  </si>
  <si>
    <t>https://youtu.be/9_4BZBnRFf4</t>
  </si>
  <si>
    <t>UFO Case  Aztec, NM with Robert Koford</t>
  </si>
  <si>
    <t>9_4BZBnRFf4</t>
  </si>
  <si>
    <t>2021 08 30</t>
  </si>
  <si>
    <t>https://youtu.be/ug-SnmbfJaA</t>
  </si>
  <si>
    <t>UAP Encounters at Military bases, The many unspoken events. Until Now</t>
  </si>
  <si>
    <t>Documents are all before 2000 and scattered in timelines.</t>
  </si>
  <si>
    <t>ug-SnmbfJaA</t>
  </si>
  <si>
    <t>2021 08 27</t>
  </si>
  <si>
    <t>https://youtu.be/l0y_pzel2ig</t>
  </si>
  <si>
    <t>UAP EDUCATIONAL BOOT CAMP PART 5 w  Jazz Shaw</t>
  </si>
  <si>
    <t>This will be the last episode of the first installment of THE UAP EDUCATIONAL BOOT CAMP. Time to focus on the BIG PHONE HOME!!</t>
  </si>
  <si>
    <t>l0y_pzel2ig</t>
  </si>
  <si>
    <t>2021 08 26</t>
  </si>
  <si>
    <t>https://youtu.be/dfYVGBRQPOE</t>
  </si>
  <si>
    <t>UAP EDUCATIONAL BOOT CAMP PART 4 w  Christopher Wolford</t>
  </si>
  <si>
    <t>Today we will be discussing the linked video. Cosmic Journey. Let's Go!
https://www.youtube.com/watch?v=GuL9KZsWBEI</t>
  </si>
  <si>
    <t>dfYVGBRQPOE</t>
  </si>
  <si>
    <t>2021 08 25</t>
  </si>
  <si>
    <t>https://youtu.be/sozZZx3D35E</t>
  </si>
  <si>
    <t>UAP BOOT CAMP PART 3 WITH GRAEME RENDALL</t>
  </si>
  <si>
    <t>When is evidence not really evidence? Good question. We'll discuss that and whatever else.
Today's material provided to us by Graeme Rendall can be found
https://drive.google.com/drive/folders/1vbWEebhn-f44HTbEz-q2TjqinP5qkSzX?usp=sharing
Follow along or just hang out. up to you!</t>
  </si>
  <si>
    <t>sozZZx3D35E</t>
  </si>
  <si>
    <t>2021 08 24</t>
  </si>
  <si>
    <t>https://youtu.be/Bsl0Gpk9OBk</t>
  </si>
  <si>
    <t>UAP Educational Boot Camp Part Two  Military encounters from District 10</t>
  </si>
  <si>
    <t>Records will be discussed from 1949,50. 
to get up to speed you can see the documents yourself first.
https://drive.google.com/file/d/1kqx4TF2AVdAG0UoN3Baf-gRBMwj-BNjE/view?usp=sharing</t>
  </si>
  <si>
    <t>Bsl0Gpk9OBk</t>
  </si>
  <si>
    <t>2021 08 23</t>
  </si>
  <si>
    <t>https://youtu.be/Ko7LsUGHVcU</t>
  </si>
  <si>
    <t>UAP Educational Boot Camp Class 1</t>
  </si>
  <si>
    <t>This is the first part in what will hopefully be an educational process rooted in government documents and pieces great researchers have put together.  This will start as a beginner course and will get as deep as we want to go.This first class will be an overview of the curriculum ahead. I can only teach what I know and I plan on learning as I put the classes together. You can take it seriously and take the quizzes or just relax and hang out. It’s up to you and all are welcome. Yes, this will be a chill vibe and we are prepared to be wrong. This won’t be a class for know it all’s or  “ l have all the answer types” Egos dropped upon entry.</t>
  </si>
  <si>
    <t>Ko7LsUGHVcU</t>
  </si>
  <si>
    <t>2021 08 16</t>
  </si>
  <si>
    <t>https://youtu.be/uH884lOjXLc</t>
  </si>
  <si>
    <t>UAP %23docoftheday brings us to Bruce Cathaie</t>
  </si>
  <si>
    <t>He’s been written about before and his idea even made an appearance in Ancient Aliens. Bruce had a sighting as a New Zealand military pilot. What happened next is interesting to say the least. Let’s touch on what we know.https://www.theblackvault.com/documentarchive/nasa-administrator-bill-nelson-scheduled-for-uap-briefing-august-17-2021/</t>
  </si>
  <si>
    <t>uH884lOjXLc</t>
  </si>
  <si>
    <t>2021 08 12</t>
  </si>
  <si>
    <t>https://youtu.be/50Tdd3Vdf2o</t>
  </si>
  <si>
    <t>Engaging the Phenomenon, Disclosure Team, New Documentaries, Tom Delonge %23ufotwitter</t>
  </si>
  <si>
    <t>A couple of my favorite people James and Vinnie will join me to discuss all the latest Documentaries including Ross Coulthart doc and book. Also what is the Delonge Semivan video today going to be about? Let's speculate!?</t>
  </si>
  <si>
    <t>50Tdd3Vdf2o</t>
  </si>
  <si>
    <t>2021 08 11</t>
  </si>
  <si>
    <t>https://youtu.be/WqEC-UwaGE8</t>
  </si>
  <si>
    <t>Ross Coulthart author of  In Plain Sight  joins us</t>
  </si>
  <si>
    <t>ABOUT ROSS
Multi-award-winning investigative journalist with over three decades experience in newspapers and television, including reporting for The Sydney Morning Herald newspaper, ABC TV Four Corners, Nine Network Sunday program and 60 Minutes, Seven Network Sunday Night.
Five times winner of Australia’s national journalism prize – the Walkley Award – including the highest award, the Gold Walkley. Winner of a Logie, Australian TV’s top prize (for best public affairs TV reporting), and winner of a New York Film Festival Gold Medal for international investigative journalism.
Best-selling author of five books, including DEAD MAN RUNNING and ABOVE THE LAW (investigations into outlaw motorcyle gang organised crime co-authored with Duncan McNab), history investigations THE LOST DIGGERS &amp; THE LOST TOMMIES (detailing the discovery of a lost cache of photographs of Australian and Allied soldiers from World War 1), and  a biography of Australia’s First World War official historian, CHARLES BEAN - IF PEOPLE REALLY KNEW, that in 2015 won Australia’s prestigious literature award, the Prime Minister’s Literary Award (for Australian History).
Always interested in a good story that involves a bit of a dig. Currently writing two books and producing two major documentaries.</t>
  </si>
  <si>
    <t>WqEC-UwaGE8</t>
  </si>
  <si>
    <t>https://youtu.be/LHloC60vBAQ</t>
  </si>
  <si>
    <t>The Politics of UAP with Steve Bassett</t>
  </si>
  <si>
    <t>Steve always has the scoop on what is happening behind closed doors. Let's hear what he has to say about congressional hearings and their current status.
Paradigm Research Group
@SteveBassett
Political activist seeking an end to the government imposed truth embargo on the extraterrestrial presence engaging the human race. Executive Director.
Bethesda, MDparadigmresearchgroup.org</t>
  </si>
  <si>
    <t>LHloC60vBAQ</t>
  </si>
  <si>
    <t>2021 08 08</t>
  </si>
  <si>
    <t>https://youtu.be/xku58K_bGS4</t>
  </si>
  <si>
    <t>UFO's and Consciousness with Mike Damante</t>
  </si>
  <si>
    <t>@mikedamante linktr.ee/mikedamante
https://www.amazon.com/Punk-Rock-UFOs-Stranger-Fiction/dp/1734419849 http://punkrockandufos.com</t>
  </si>
  <si>
    <t>xku58K_bGS4</t>
  </si>
  <si>
    <t>2021 07 29</t>
  </si>
  <si>
    <t>https://youtu.be/ZAPfDCAKpuc</t>
  </si>
  <si>
    <t>Special Guest Grant Cameron! Whitehouse UFO baby!</t>
  </si>
  <si>
    <t>https://www.audacy.com/podcasts/portal-to-ascension-47242
https://www.youtube.com/c/whitehouseufo/featured
@GrantCameronWhitehouseUFO
Grant Cameron is a Canadian UFO investigator and author and was honored as the International Researcher of the Year at the Leeds Conference.
If people truly understand the UFO mystery, they will come to realize that it is the Super Bowl of all stories. No story in history will be bigger.
This channel will do what it can to reveal what the government really knows about UFOs. It will explore who the intelligence behind the phenomena is, why they are here, what their message is, and what is the true nature of reality.
The story will be told by government officials, but mostly by experiencers who are the individuals who are dealing with the UFO intelligence.</t>
  </si>
  <si>
    <t>ZAPfDCAKpuc</t>
  </si>
  <si>
    <t>2021 07 27</t>
  </si>
  <si>
    <t>https://youtu.be/nnD8QcKNpS4</t>
  </si>
  <si>
    <t>Solo Show. I'll cover tested crash debris from 47' from Michigan, UAP News regarding Avi Loeb</t>
  </si>
  <si>
    <t>Come hang out. I have a great doc of the day. Maybe take some calls and see what shakes!</t>
  </si>
  <si>
    <t>nnD8QcKNpS4</t>
  </si>
  <si>
    <t>2021 07 24</t>
  </si>
  <si>
    <t>https://youtu.be/xDOR51cjnT0</t>
  </si>
  <si>
    <t>Topics  INGO Swan, Triangle UAP w  Dave Partridge (Shadows of Your Mind)</t>
  </si>
  <si>
    <t>Today we have Mr. Dave Partridge. On the heels of an excellent magazine release we discuss the goods. Catch up before the show at https://www.shadowsmagazine.co.uk/
He is a kind man who has been doing excellent work across the pond. 
https://linktr.ee/ShadowsOfYourMind</t>
  </si>
  <si>
    <t>xDOR51cjnT0</t>
  </si>
  <si>
    <t>2021 07 23</t>
  </si>
  <si>
    <t>https://youtu.be/W5dAhTIBV40</t>
  </si>
  <si>
    <t>NASA BRIEFED ON UAPS, %23DOCOFTHEDAY, GRAEME RENDALL</t>
  </si>
  <si>
    <t>W5dAhTIBV40</t>
  </si>
  <si>
    <t>2021 07 22</t>
  </si>
  <si>
    <t>https://youtu.be/61YIns7u6rQ</t>
  </si>
  <si>
    <t>Today John Greenewald from the Black Vault joins us.</t>
  </si>
  <si>
    <t>https://www.theblackvault.com/
https://www.theblackvault.com/documentarchive/length-confirmed-of-classified-uap-report-by-office-of-the-director-of-national-intelligence-odni/amp/</t>
  </si>
  <si>
    <t>61YIns7u6rQ</t>
  </si>
  <si>
    <t>2021 07 14</t>
  </si>
  <si>
    <t>https://youtu.be/VWdSINz8Zjc</t>
  </si>
  <si>
    <t>Guest Ryan Sprague host of Somewhere In the Skies! %23ufotwitter %23UAPTALK</t>
  </si>
  <si>
    <t>1 PM CST: Me
2 PM CST: Ryan Sprague is the host for Somewhere in the Skies. As well as being a great host he is a fantastic writer. You can find his work at the Debrief or his own book!
https://books.google.com/books/about/Somewhere_in_the_Skies.html?id=IlKzzQEACAAJ&amp;source=kp_book_description
https://www.audible.com/pd/Somewhere-in-the-Skies-Podcast/B08K581NWC</t>
  </si>
  <si>
    <t>VWdSINz8Zjc</t>
  </si>
  <si>
    <t>https://youtu.be/1y5NW1uTYE0</t>
  </si>
  <si>
    <t>Solo Show Today. Topics Crash Saucer in Denmark, Sheehan, Lue Elizondo news</t>
  </si>
  <si>
    <t>May have people drop in, we'll see. Today is one of those anything goes days! No scheduled guest so bring some questions if you want my opinion on anything!.</t>
  </si>
  <si>
    <t>1y5NW1uTYE0</t>
  </si>
  <si>
    <t>2021 07 13</t>
  </si>
  <si>
    <t>https://youtu.be/5Z5UMvt6NIY</t>
  </si>
  <si>
    <t>Special Guest Nick Cook %23ufotwitter</t>
  </si>
  <si>
    <t>Nick Cook author of “The Hunt for Zero Point” joins us.
https://youtu.be/ibDBo76PIEk
https://www.amazon.com/Hunt-Zero-Point-Classified-Antigravity/dp/0767906284/ref=nodl_
https://twitter.com/iamnickcook?s=21</t>
  </si>
  <si>
    <t>5Z5UMvt6NIY</t>
  </si>
  <si>
    <t>2021 07 10</t>
  </si>
  <si>
    <t>https://youtu.be/OwVB1flU5fM</t>
  </si>
  <si>
    <t>Recap and Preview with Vinnie and Max!</t>
  </si>
  <si>
    <t>Join us to discuss the past weeks interviews and we will preview nexts weeks schedule!
Disclosure Team-
https://www.youtube.com/channel/UCMEnA8bwyz4-JVDBkLgcntg
Max
https://www.youtube.com/c/VechtenmetMoszkowicz/videos  
M&amp;V https://www.youtube.com/watch?v=ondoerF2dnk</t>
  </si>
  <si>
    <t>OwVB1flU5fM</t>
  </si>
  <si>
    <t>https://youtu.be/EGoZ4tUgUQA</t>
  </si>
  <si>
    <t>David Marler and Triangular UFOS %23ufo %23uap %23triangle %23pyramid %23rendlesham</t>
  </si>
  <si>
    <t>EGoZ4tUgUQA</t>
  </si>
  <si>
    <t>2021 07 08</t>
  </si>
  <si>
    <t>https://youtu.be/MFD9rCfY8NQ</t>
  </si>
  <si>
    <t>Lue Elizondo  Former Head of AATIP   %23ufotwitter</t>
  </si>
  <si>
    <t>Former head of Advanced Aerospace Threat Identification Program joins Witness Citizen for an afternoon discussion</t>
  </si>
  <si>
    <t>MFD9rCfY8NQ</t>
  </si>
  <si>
    <t>https://youtu.be/Linz4NNXnfw</t>
  </si>
  <si>
    <t>Nick Pope %23modufo %23ufo %23uap</t>
  </si>
  <si>
    <t>Author, journalist and TV personality Nick Pope ran the British government’s UFO program, leading the media to call him the real Fox Mulder. He’s recognized as one of the world’s leading experts on UFOs, the unexplained, and conspiracy theories.
Nick is the media’s go-to person for UFOs. He’s made appearances on numerous TV news shows and documentaries, including Good Morning America, Nightline, Tucker Carlson Tonight, and Ancient Aliens. He’s also written for The New York Times, for the BBC News website and for NBC’s technology and science site, and has acted as consultant/spokesperson on numerous alien-themed movies, TV shows, and video games.
Nick Pope gives talks and takes part in academic conferences, fan conventions, and debates all around the world. He’s spoken at the National Press Club, the Royal Albert Hall, the Science Museum and the Global Competitiveness Forum, and has debated at the Oxford Union and the Cambridge Union Society.
Nick Pope lives in the US.
@nickpopemod
I ran the British government's UFO project. The media call me the real Fox Mulder. Spookily, my wife is a scientist, a skeptic, and a redhead.
Tucson, AZ 
nickpope.net</t>
  </si>
  <si>
    <t>Linz4NNXnfw</t>
  </si>
  <si>
    <t>https://youtu.be/J6uOJOPINIs</t>
  </si>
  <si>
    <t>Jesse Peak MUFON FIELD INVESTIGATOR</t>
  </si>
  <si>
    <t>Bio : I started out young as a very interested kid in life and joined Boy Scouts which I stayed with for 7-8 years making it to the highest rank Eagle Scout, and then worked as a Councillor to young scouts were I was a teacher of Plumbing, Painting, Leather works, Text tiles, and Basket works for about 4 years, after High School I decided to Join The Army National Guard and became a 13 Bravo which is Artillery Cannon Crew Member, I did my Basic Training at Fort Sill Oklahoma home of the Artillery, for the next couple years I ran through a couple different Jobs but really didn't find The thing I was really interested in. I had always loved space and wondered about life elsewhere and found astronomy amazing. Knowing that I loved history I got a hold of Eric Von Danikens book "The Chariots of The Gods" and was completely blown away with Immediate Interest!! That was years ago now and in 2019 joined MUFON as a member and within a Year later I began my journey as a MUFON Field Investigator. I have been investigating cases ever since through MUFON and on The side starting with the Ireland UFO Flaps. I recently have become a Published Writer for the MUFON Monthly journal and plan on continuing my work as a writer as I plan on writing a book. Last but not Least Iam now a Host of a Weekly show called "UFO Encounters World-Wide" which is available on All platforms, you can also see my work on my Website UFOENCOUNTERSWORLDWIDE.WordPress.com and you can follow me on Twitter @AATPeak, and my email UFOencountersworldwide@gmail.com</t>
  </si>
  <si>
    <t>J6uOJOPINIs</t>
  </si>
  <si>
    <t>2021 07 07</t>
  </si>
  <si>
    <t>https://youtu.be/osywkEPudJk</t>
  </si>
  <si>
    <t>Stephen Bassett @SteveBassett %23UAPTALK %23ufo %23uap %23ufosighting</t>
  </si>
  <si>
    <t>Bio
Stephen Bassett is a political activist, Disclosure advocate and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lectured around the world on the political implications of UAP/ET phenomena and given over 1200 radio and television interviews. PRG's advocacy work has been extensively covered by national and international media including being featured on CNN, Fox News, MSNBC and in the Washington Post and New York Times.
In 2013 PRG organized and conducted a "Citizen Hearing on Disclosure" at the National Press Club in Washington. In November of 2014 PRG launched a two year political initiative out of Washington, DC that injected the ET issue into the 2016 presidential campaign. PRG recently launched a new exopolitical podcast out of Washington, DC - the DisclosureWire - based in the National Press Building two blocks from the White House.
Bassett has appeared in many documentary films and his lectures and interviews are well represented on YouTube.
Paradigm Research Group
https://paradigmresearchgroup.org/
@SteveBassett
Political activist NGO seeking an end to the government imposed truth embargo on the extraterrestrial presence engaging the human race. Executive Director.
Bethesda, MDparadigmresearchgroup.org</t>
  </si>
  <si>
    <t>osywkEPudJk</t>
  </si>
  <si>
    <t>https://youtu.be/8CEaZ3n9BSE</t>
  </si>
  <si>
    <t>Special Guest Metaphysicist Mark Fiorentino %23uap %23phenomenon %23science %23nasa</t>
  </si>
  <si>
    <t>The book Master of Reality is about my journey to discover the truth about how the Universe really works. My journey started when I was 10 years old and first discovered Albert Einstein and his quest for the Unified Field Theory in the encyclopedia. It’s now 55 years later and I invite you to join me on the adventure of a lifetime which is the discovery of the Theory of Everything. This book is about my scientific and spiritual research into Albert Einstein’s Dream of a Unified Field Theory. Within this book is a full scientific explanation for how the Universe works. I provide answers that explain the foundational physics of our are physical Universe. About the Author:My name is Mark Fiorentino and I am the author of Master of Reality. I was born in Somerville, NJ on the date of March 14, 1955. I was born on the same birth day as my personal hero Albert Einstein. My father Louis Fiorentino was an Italian immigrant and my mother Michelina Prudente was born in Brooklyn, NY. My birthplace was just seventeen miles from Einstein’s home town Princeton, New Jersey. Thirty-five days after I was born Albert Einstein passed away from an abdominal aortic aneurysm. Th book Master of Reality contains not only the completion of Einstein’s Unified Field Theory it also contains an explanation of how UFOs work and the Alien Technology they use. There are also controversial topics such as Near-Death Experience revelations that are linked to the Theory of Super Relativity and the Theory of Everything. There are many more highly controversial topics covered in my book that concern a new paradigm shift in physics. Here is the list of breakthrough scientific concepts and discoveries stemming from the creation of the Theory of Super Relativity.• The Discovery of the Origin of Mass, Gravity and Inertia• The Discovery of the Signature of God (mass generating geometry)• The breakthrough discovery that properly explains “star formation”. All stars have Neutronium cores!• The Discovery of the Slip Wave (the method of particle motion)• The explanation how to create an anti-gravity field• The discovery of how to break the Light-Speed Barrier• The explanation of the, THREE true Primary Forces of Nature• The explanation of how to build a Slip Wave Spatial Bias Drive. • The technology of the Super Car is explained. • The description of the Stellar Converter which is a new high-powered technology for tapping the power of Black Holes.• Global Warming Solution - Project Sunshade, a technology solution for stopping global warming• The establishment of the Global Space Defense System. • Stargate Technology, a new technology that can be used to travel to different time and space dimensions.https://www.super-relativity.com/blog</t>
  </si>
  <si>
    <t>8CEaZ3n9BSE</t>
  </si>
  <si>
    <t>2021 07 06</t>
  </si>
  <si>
    <t>https://youtu.be/1Ek737AxxGI</t>
  </si>
  <si>
    <t>Special Guest Scott Browne %23ufo %23uap %23flyingsaucer %23orbs %23video</t>
  </si>
  <si>
    <t>Scott Browne-UFO/UAP Investigator &amp; Researcher- exposing the Mythology one myth at a time and sharing UFO Truth - Graphic Designer Photographer Videographer</t>
  </si>
  <si>
    <t>1Ek737AxxGI</t>
  </si>
  <si>
    <t>2021 07 03</t>
  </si>
  <si>
    <t>https://youtu.be/h1rT2EEz4Zc</t>
  </si>
  <si>
    <t>%23UAPTALK Saturday Morning Surprise Episode with my friend Christoph @RealCSharp with @UAPMediaUK</t>
  </si>
  <si>
    <t>Christoph
@RealCSharp
UAP Media UK
@UAPMediaUK
Dedicated to pushing the UAP conversation forward in the UK || press@uapmedia.uk
United Kingdomuapmedia.uk</t>
  </si>
  <si>
    <t>h1rT2EEz4Zc</t>
  </si>
  <si>
    <t>2021 07 02</t>
  </si>
  <si>
    <t>https://youtu.be/KyhW3BHKIsE</t>
  </si>
  <si>
    <t>Psychological warfare, Los Alamos, Bob Lazar %23UAPactnow %23BOBLAZAR %23UAPTF %23extraterrestrial</t>
  </si>
  <si>
    <t>Today I'll share different documents I've found. Let's investigate together. There's a lot here and tons of jargon I don't understand. Help me decide if it's a keeper or trash. SOLO</t>
  </si>
  <si>
    <t>KyhW3BHKIsE</t>
  </si>
  <si>
    <t>2021 06 30</t>
  </si>
  <si>
    <t>https://youtu.be/BommqJR3SF4</t>
  </si>
  <si>
    <t>CIA MEMO to DD of Intelligence 1952. Page 2 of UAPTF Report, 1978 French UFO Report</t>
  </si>
  <si>
    <t>Marshall Chadwell, the Assistant Director in Scientific Intelligence wrote a Memorandum to then Deputy Director of Intelligence on Flying Saucers. Like other examples from the 50's there are striking similarities to the current UAP Events. They assess USSR technology and media for any hints as well as other investigations. Let's take a look. 
We are looking at page 2 of the UAPTF Report. We looked at page 1 yesterday. Step at a time. 
1978 French UFO Report
SOLO Show! Chat group and I hanging out!</t>
  </si>
  <si>
    <t>BommqJR3SF4</t>
  </si>
  <si>
    <t>2021 06 27</t>
  </si>
  <si>
    <t>https://youtu.be/NtG3pwrKsJQ</t>
  </si>
  <si>
    <t>1953 Robertson Panel Conclusions</t>
  </si>
  <si>
    <t>This will be a short video going over quotes from the Robertson panel. Hopefully they will give you a good idea of where we were then relative to where we are now. #UAP
Most likely will breeze thru this as it's easier to record live than deal with post.</t>
  </si>
  <si>
    <t>NtG3pwrKsJQ</t>
  </si>
  <si>
    <t>2021 06 22</t>
  </si>
  <si>
    <t>https://youtu.be/fPsd0_dKVw0</t>
  </si>
  <si>
    <t>6.21.21 Cristina Gomez, UAPTF report due this week! UAP UFO talk per usual!</t>
  </si>
  <si>
    <t>Producer/Presenter on DEBRIEFED: Dig Deeper
Content Creator at Paradigm Shifts: beacons.page/cristinagomez
@Eyes_OnTheSkies</t>
  </si>
  <si>
    <t>fPsd0_dKVw0</t>
  </si>
  <si>
    <t>2021 06 20</t>
  </si>
  <si>
    <t>https://youtu.be/U6sWXN7i5vY</t>
  </si>
  <si>
    <t>6.18.21 Danny Silva, UAPTF Report, History Leason</t>
  </si>
  <si>
    <t>https://silvarecord.com/
https://linktr.ee/SilvaRecord</t>
  </si>
  <si>
    <t>U6sWXN7i5vY</t>
  </si>
  <si>
    <t>2021 06 17</t>
  </si>
  <si>
    <t>https://youtu.be/sZ-yKXZAmLw</t>
  </si>
  <si>
    <t>6.17.21 EP  60 Engaging the Phenomenon and Rather B Squidding.  2 Hour show today!</t>
  </si>
  <si>
    <t>1:00 pm cst 
https://www.youtube.com/c/RatherBSquidding
@BSquidding
Ditching the squidding docks to get to the truth around the modern UFO Disclosure movement. Check YouTube link for findings. 
12:00 pm cst 
https://www.youtube.com/channel/UCnFc2oM4A60NcG0LCjKoH8g
@EngagingThe
Research and Field Work investigating UFOs and related phenomena: UFO/UAP, CE-5, Consciousness, and more! A Direct &amp; Inclusive Approach To The UFO Phenomenon.</t>
  </si>
  <si>
    <t>sZ-yKXZAmLw</t>
  </si>
  <si>
    <t>2021 06 11</t>
  </si>
  <si>
    <t>https://youtu.be/OMO2qPGOetc</t>
  </si>
  <si>
    <t>6 10 21 EP  55 Jazz Shaw</t>
  </si>
  <si>
    <t>https://hotair.com/
@JazzShaw
Editor/writer, Salem Media, Hot Air, The Debrief, UAP Research.  Horseradish farmer. Jets fan. Curmudgeon. Opinions are my own and I've got a lot of them.</t>
  </si>
  <si>
    <t>OMO2qPGOetc</t>
  </si>
  <si>
    <t>2021 06 09</t>
  </si>
  <si>
    <t>https://youtu.be/GZSIQV2qoN4</t>
  </si>
  <si>
    <t>6.8.21 EP  53 Andy McGrillen (That UFO Podcast)</t>
  </si>
  <si>
    <t>That UFO Podcast-
Available on iTunes, Spotify...
The best guests from around the world of UFOs/UAP!
http://UAPMedia.UK
ThatUFOPodcast.com
Twitter: @ufouapam</t>
  </si>
  <si>
    <t>GZSIQV2qoN4</t>
  </si>
  <si>
    <t>2021 06 03</t>
  </si>
  <si>
    <t>https://youtu.be/_p40H1TlJvo</t>
  </si>
  <si>
    <t>6 03 21 EP  51 Sean Cahill</t>
  </si>
  <si>
    <t>_p40H1TlJvo</t>
  </si>
  <si>
    <t>2021 06 02</t>
  </si>
  <si>
    <t>https://youtu.be/S4j2CG02W40</t>
  </si>
  <si>
    <t>6 02 21 EP  50 Dave Partridge (Shadows of Your Mind Mag) EPISODE 50! PARTY !!</t>
  </si>
  <si>
    <t>We have a later start today so get some extra nap time in at work. You'll need it. It's a party! Hope to have special guest drop in to celebrate with me!</t>
  </si>
  <si>
    <t>S4j2CG02W40</t>
  </si>
  <si>
    <t>https://youtu.be/YNWTHdGwtHg</t>
  </si>
  <si>
    <t>6 01 21 EP  49 Steven Greenstreet (Basement Office). UFO Twitter Question of the day,  Activism</t>
  </si>
  <si>
    <t>YNWTHdGwtHg</t>
  </si>
  <si>
    <t>2021 05 25</t>
  </si>
  <si>
    <t>https://youtu.be/yF9S24PD9yk</t>
  </si>
  <si>
    <t>5 25 2021 Episode 43  Graeme Rendall</t>
  </si>
  <si>
    <t>yF9S24PD9yk</t>
  </si>
  <si>
    <t>https://youtu.be/jurFGYse5ug</t>
  </si>
  <si>
    <t>5 25 21 Episode 42  Christopher Wolford</t>
  </si>
  <si>
    <t>jurFGYse5ug</t>
  </si>
  <si>
    <t>2021 05 23</t>
  </si>
  <si>
    <t>https://youtu.be/HtNhJxivjgQ</t>
  </si>
  <si>
    <t>5 23 2021 EP  40 featuring guest Katie Foster</t>
  </si>
  <si>
    <t>Finally we get to catch up with Katie. So much has happened since we talked last. I highly encourage you to join us. She has a very unique and intelligent perspective. 11 AM CST! Head straight over to Max's channel for his premier of a 2nd interview with Lue Elizondo.</t>
  </si>
  <si>
    <t>HtNhJxivjgQ</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</si>
</sst>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1" formatCode="_-* #,##0_-;\-* #,##0_-;_-* &quot;-&quot;_-;_-@_-"/>
    <numFmt numFmtId="43" formatCode="_-* #,##0.00_-;\-* #,##0.0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5"/>
      <color theme="3"/>
      <name val="Calibri"/>
      <charset val="134"/>
      <scheme val="minor"/>
    </font>
    <font>
      <sz val="11"/>
      <color theme="1"/>
      <name val="Calibri"/>
      <charset val="0"/>
      <scheme val="minor"/>
    </font>
    <font>
      <sz val="11"/>
      <color theme="0"/>
      <name val="Calibri"/>
      <charset val="0"/>
      <scheme val="minor"/>
    </font>
    <font>
      <sz val="11"/>
      <color rgb="FF9C6500"/>
      <name val="Calibri"/>
      <charset val="0"/>
      <scheme val="minor"/>
    </font>
    <font>
      <sz val="11"/>
      <color rgb="FFFA7D00"/>
      <name val="Calibri"/>
      <charset val="0"/>
      <scheme val="minor"/>
    </font>
    <font>
      <sz val="11"/>
      <color rgb="FF006100"/>
      <name val="Calibri"/>
      <charset val="0"/>
      <scheme val="minor"/>
    </font>
    <font>
      <u/>
      <sz val="11"/>
      <color rgb="FF800080"/>
      <name val="Calibri"/>
      <charset val="0"/>
      <scheme val="minor"/>
    </font>
    <font>
      <b/>
      <sz val="11"/>
      <color rgb="FF3F3F3F"/>
      <name val="Calibri"/>
      <charset val="0"/>
      <scheme val="minor"/>
    </font>
    <font>
      <b/>
      <sz val="11"/>
      <color rgb="FFFFFFFF"/>
      <name val="Calibri"/>
      <charset val="0"/>
      <scheme val="minor"/>
    </font>
    <font>
      <sz val="11"/>
      <color rgb="FF3F3F76"/>
      <name val="Calibri"/>
      <charset val="0"/>
      <scheme val="minor"/>
    </font>
    <font>
      <b/>
      <sz val="13"/>
      <color theme="3"/>
      <name val="Calibri"/>
      <charset val="134"/>
      <scheme val="minor"/>
    </font>
    <font>
      <b/>
      <sz val="11"/>
      <color theme="1"/>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1"/>
      <color theme="3"/>
      <name val="Calibri"/>
      <charset val="134"/>
      <scheme val="minor"/>
    </font>
    <font>
      <b/>
      <sz val="11"/>
      <color rgb="FFFA7D00"/>
      <name val="Calibri"/>
      <charset val="0"/>
      <scheme val="minor"/>
    </font>
    <font>
      <sz val="11"/>
      <color rgb="FF9C0006"/>
      <name val="Calibri"/>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6" fillId="6"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9" borderId="0" applyNumberFormat="0" applyBorder="0" applyAlignment="0" applyProtection="0">
      <alignment vertical="center"/>
    </xf>
    <xf numFmtId="0" fontId="11" fillId="0" borderId="0" applyNumberFormat="0" applyFill="0" applyBorder="0" applyAlignment="0" applyProtection="0">
      <alignment vertical="center"/>
    </xf>
    <xf numFmtId="0" fontId="13" fillId="13" borderId="5" applyNumberFormat="0" applyAlignment="0" applyProtection="0">
      <alignment vertical="center"/>
    </xf>
    <xf numFmtId="0" fontId="15" fillId="0" borderId="2" applyNumberFormat="0" applyFill="0" applyAlignment="0" applyProtection="0">
      <alignment vertical="center"/>
    </xf>
    <xf numFmtId="0" fontId="4" fillId="15" borderId="7" applyNumberFormat="0" applyFont="0" applyAlignment="0" applyProtection="0">
      <alignment vertical="center"/>
    </xf>
    <xf numFmtId="0" fontId="6" fillId="18" borderId="0" applyNumberFormat="0" applyBorder="0" applyAlignment="0" applyProtection="0">
      <alignment vertical="center"/>
    </xf>
    <xf numFmtId="0" fontId="17" fillId="0" borderId="0" applyNumberFormat="0" applyFill="0" applyBorder="0" applyAlignment="0" applyProtection="0">
      <alignment vertical="center"/>
    </xf>
    <xf numFmtId="0" fontId="6"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2"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14" fillId="14" borderId="6" applyNumberFormat="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0" fontId="12" fillId="12" borderId="4" applyNumberFormat="0" applyAlignment="0" applyProtection="0">
      <alignment vertical="center"/>
    </xf>
    <xf numFmtId="0" fontId="6" fillId="25" borderId="0" applyNumberFormat="0" applyBorder="0" applyAlignment="0" applyProtection="0">
      <alignment vertical="center"/>
    </xf>
    <xf numFmtId="0" fontId="21" fillId="12" borderId="6" applyNumberFormat="0" applyAlignment="0" applyProtection="0">
      <alignment vertical="center"/>
    </xf>
    <xf numFmtId="0" fontId="9" fillId="0" borderId="3" applyNumberFormat="0" applyFill="0" applyAlignment="0" applyProtection="0">
      <alignment vertical="center"/>
    </xf>
    <xf numFmtId="0" fontId="16" fillId="0" borderId="8" applyNumberFormat="0" applyFill="0" applyAlignment="0" applyProtection="0">
      <alignment vertical="center"/>
    </xf>
    <xf numFmtId="0" fontId="22" fillId="26" borderId="0" applyNumberFormat="0" applyBorder="0" applyAlignment="0" applyProtection="0">
      <alignment vertical="center"/>
    </xf>
    <xf numFmtId="0" fontId="8" fillId="5" borderId="0" applyNumberFormat="0" applyBorder="0" applyAlignment="0" applyProtection="0">
      <alignment vertical="center"/>
    </xf>
    <xf numFmtId="0" fontId="7" fillId="17" borderId="0" applyNumberFormat="0" applyBorder="0" applyAlignment="0" applyProtection="0">
      <alignment vertical="center"/>
    </xf>
    <xf numFmtId="0" fontId="6" fillId="30" borderId="0" applyNumberFormat="0" applyBorder="0" applyAlignment="0" applyProtection="0">
      <alignment vertical="center"/>
    </xf>
    <xf numFmtId="0" fontId="7" fillId="21" borderId="0" applyNumberFormat="0" applyBorder="0" applyAlignment="0" applyProtection="0">
      <alignment vertical="center"/>
    </xf>
    <xf numFmtId="0" fontId="7" fillId="11" borderId="0" applyNumberFormat="0" applyBorder="0" applyAlignment="0" applyProtection="0">
      <alignment vertical="center"/>
    </xf>
    <xf numFmtId="0" fontId="6" fillId="32" borderId="0" applyNumberFormat="0" applyBorder="0" applyAlignment="0" applyProtection="0">
      <alignment vertical="center"/>
    </xf>
    <xf numFmtId="0" fontId="6" fillId="10" borderId="0" applyNumberFormat="0" applyBorder="0" applyAlignment="0" applyProtection="0">
      <alignment vertical="center"/>
    </xf>
    <xf numFmtId="0" fontId="7" fillId="29" borderId="0" applyNumberFormat="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7" fillId="24" borderId="0" applyNumberFormat="0" applyBorder="0" applyAlignment="0" applyProtection="0">
      <alignment vertical="center"/>
    </xf>
    <xf numFmtId="0" fontId="6" fillId="23" borderId="0" applyNumberFormat="0" applyBorder="0" applyAlignment="0" applyProtection="0">
      <alignment vertical="center"/>
    </xf>
    <xf numFmtId="0" fontId="7" fillId="31" borderId="0" applyNumberFormat="0" applyBorder="0" applyAlignment="0" applyProtection="0">
      <alignment vertical="center"/>
    </xf>
    <xf numFmtId="0" fontId="7" fillId="27" borderId="0" applyNumberFormat="0" applyBorder="0" applyAlignment="0" applyProtection="0">
      <alignment vertical="center"/>
    </xf>
    <xf numFmtId="0" fontId="6" fillId="2" borderId="0" applyNumberFormat="0" applyBorder="0" applyAlignment="0" applyProtection="0">
      <alignment vertical="center"/>
    </xf>
    <xf numFmtId="0" fontId="7" fillId="16"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military.com/daily-news/2022/03/07/how-believers-paranormal-birthed-pentagons-new-hunt-ufos.html/amp &#10; &#10;Skinwalkers%20at%20the%20Pentagon:%20An%20Insiders'%20Account%20of%20the%20Secret%20Government%20UFO%20Program &#10; &#10;https://www.amazon.com/Skinwalkers-Pentagon-Insiders-Account-Government/dp/B09HR54GQF/ref=nodl_ &#10; &#10; &#10;https://www.simonandschuster.com/books/Hunt-for-the-Skinwalker/Colm-A-Kelleher/9781416505211" TargetMode="External"/><Relationship Id="rId98" Type="http://schemas.openxmlformats.org/officeDocument/2006/relationships/hyperlink" Target="https://youtu.be/w6U2VLe1Loo" TargetMode="External"/><Relationship Id="rId97" Type="http://schemas.openxmlformats.org/officeDocument/2006/relationships/hyperlink" Target="https://youtu.be/XbxeeKHUlOQ" TargetMode="External"/><Relationship Id="rId96" Type="http://schemas.openxmlformats.org/officeDocument/2006/relationships/hyperlink" Target="https://youtu.be/bAWQDYJg_gQ" TargetMode="External"/><Relationship Id="rId95" Type="http://schemas.openxmlformats.org/officeDocument/2006/relationships/hyperlink" Target="https://youtu.be/vjYf7w1YFpQ" TargetMode="External"/><Relationship Id="rId94" Type="http://schemas.openxmlformats.org/officeDocument/2006/relationships/hyperlink" Target="https://youtu.be/8BZ-7lxbSc0" TargetMode="External"/><Relationship Id="rId93" Type="http://schemas.openxmlformats.org/officeDocument/2006/relationships/hyperlink" Target="https://youtu.be/gxckVoEGv_s" TargetMode="External"/><Relationship Id="rId92" Type="http://schemas.openxmlformats.org/officeDocument/2006/relationships/hyperlink" Target="https://youtu.be/W-oVLzdpUTM" TargetMode="External"/><Relationship Id="rId91" Type="http://schemas.openxmlformats.org/officeDocument/2006/relationships/hyperlink" Target="https://youtu.be/hRLAs-z__Nk" TargetMode="External"/><Relationship Id="rId90" Type="http://schemas.openxmlformats.org/officeDocument/2006/relationships/hyperlink" Target="https://thedebrief.org/sex-lies-and-ufos-pentagons-head-of-counterintelligence-and-security-ousted/ &#10; &#10; &#10;Donate:%20https://www.patreon.com/Witnesscitizen &#10; &#10;With%20Jay%20Christopher%20King &#10;Jay%20Christopher%20King &#10;co-founder,%20The%20Experiencer%20Group &#10;www.theexperiencergroup.com &#10;@ForExperiencers &#10;@JayCKing78" TargetMode="External"/><Relationship Id="rId9" Type="http://schemas.openxmlformats.org/officeDocument/2006/relationships/hyperlink" Target="https://youtu.be/hUqsIYrExJY" TargetMode="External"/><Relationship Id="rId89" Type="http://schemas.openxmlformats.org/officeDocument/2006/relationships/hyperlink" Target="https://youtu.be/QinEPeL44YE" TargetMode="External"/><Relationship Id="rId88" Type="http://schemas.openxmlformats.org/officeDocument/2006/relationships/hyperlink" Target="https://youtu.be/eMm3Zpqf10Y" TargetMode="External"/><Relationship Id="rId87" Type="http://schemas.openxmlformats.org/officeDocument/2006/relationships/hyperlink" Target="https://youtu.be/zAgIc3SnWeI" TargetMode="External"/><Relationship Id="rId86" Type="http://schemas.openxmlformats.org/officeDocument/2006/relationships/hyperlink" Target="https://youtu.be/DkAbrQ4EjY4" TargetMode="External"/><Relationship Id="rId85" Type="http://schemas.openxmlformats.org/officeDocument/2006/relationships/hyperlink" Target="https://www.patreon.com/Witnesscitizen &#10; &#10;This%20video%20is%20strictly%20dedicated%20to%20be%20a%20%22how%20to%22%20guide%20for%20using%20the%20archives%20website%20of%20blue%20book%20files%20and%20showing%20you%20how%20else%20and%20where%20else%20you%20can%20find%20ufo%20files. &#10; &#10;All%20the%20files%20for%20the%20upcoming%20discussion%20will%20be%20found%20here%20https://www.witnesscitizen.com/ufo-research-tools" TargetMode="External"/><Relationship Id="rId84" Type="http://schemas.openxmlformats.org/officeDocument/2006/relationships/hyperlink" Target="https://youtu.be/FlazPFCpZmA" TargetMode="External"/><Relationship Id="rId83" Type="http://schemas.openxmlformats.org/officeDocument/2006/relationships/hyperlink" Target="https://www.patreon.com/Witnesscitizen&#10;&#10;https://thedebrief.org/scooping-interstellar-fragments-from-the-ocean-floor/ &#10; &#10;https://www.cbc.ca/amp/1.6428188 &#10; &#10;https://www.nbcnews.com/news/amp/ncna1287199 &#10; &#10;https://www.kwch.com/2022/04/07/out-this-world-rice-county-town-working-become-next-roswell/" TargetMode="External"/><Relationship Id="rId82" Type="http://schemas.openxmlformats.org/officeDocument/2006/relationships/hyperlink" Target="https://youtu.be/ZD0fgbYCMeg" TargetMode="External"/><Relationship Id="rId81" Type="http://schemas.openxmlformats.org/officeDocument/2006/relationships/hyperlink" Target="https://medium.com/@nickmadrid68/uap-the-classified-briefings-77ba6a57b6fe &#10; &#10;https://youtu.be/4EngxwxSVzw &#10; &#10;https://youtu.be/EGoZ4tUgUQA &#10; &#10;https://archive.org/details/project-blue-book?query=Triangle&amp;sin=TXT&amp;sort=-week &#10; &#10;https://weartv.com/news/local/florida-man-captures-video-of-ufo-sighting-in-gulf-breeze &#10; &#10;https://www.the-sun.com/news/us-news/2947222/triangle-shaped-ufo-international-space-station-aircraft-100-alien/" TargetMode="External"/><Relationship Id="rId80" Type="http://schemas.openxmlformats.org/officeDocument/2006/relationships/hyperlink" Target="https://youtu.be/N0vUqaM_Vk0" TargetMode="External"/><Relationship Id="rId8" Type="http://schemas.openxmlformats.org/officeDocument/2006/relationships/hyperlink" Target="https://youtu.be/MJYOQPSQ8VI" TargetMode="External"/><Relationship Id="rId79" Type="http://schemas.openxmlformats.org/officeDocument/2006/relationships/hyperlink" Target="https://www.patreon.com/Witnesscitizen &#10; &#10;https://www.amazon.com/dp/B09YYFBH6R &#10; &#10;@witnesscitizen &#10;@Borders750 &#10;@JayCKing78" TargetMode="External"/><Relationship Id="rId78" Type="http://schemas.openxmlformats.org/officeDocument/2006/relationships/hyperlink" Target="https://youtu.be/x59He3HuSGw" TargetMode="External"/><Relationship Id="rId77" Type="http://schemas.openxmlformats.org/officeDocument/2006/relationships/hyperlink" Target="https://youtu.be/hobd4LgJOFU" TargetMode="External"/><Relationship Id="rId76" Type="http://schemas.openxmlformats.org/officeDocument/2006/relationships/hyperlink" Target="https://www.jamestunney.com/ &#10; &#10; &#10;https://www.amazon.com/James-Tunney/e/B07SMVWXS9 &#10; &#10;Check%20website%20to%20learn%20more%20on%20his%20beautiful%20artwork,%20books,%20and%20interviews &#10; &#10;Jay%20Christopher%20King &#10;co-founder,%20The%20Experiencer%20Group &#10;www.theexperiencergroup.com &#10;@ForExperiencers &#10;@JayCKing78" TargetMode="External"/><Relationship Id="rId75" Type="http://schemas.openxmlformats.org/officeDocument/2006/relationships/hyperlink" Target="https://youtu.be/4Vt8LyLWCeQ" TargetMode="External"/><Relationship Id="rId74" Type="http://schemas.openxmlformats.org/officeDocument/2006/relationships/hyperlink" Target="https://youtu.be/7JiOw-MP8LQ" TargetMode="External"/><Relationship Id="rId73" Type="http://schemas.openxmlformats.org/officeDocument/2006/relationships/hyperlink" Target="https://www.patreon.com/Witnesscitizen &#10; &#10;https://www.politico.com/news/2022/05/02/ufo-briefings-congress-pentagon-00029315" TargetMode="External"/><Relationship Id="rId72" Type="http://schemas.openxmlformats.org/officeDocument/2006/relationships/hyperlink" Target="https://youtu.be/gSF9ME3f9ZM" TargetMode="External"/><Relationship Id="rId71" Type="http://schemas.openxmlformats.org/officeDocument/2006/relationships/hyperlink" Target="https://youtu.be/MP4h6wdVj9E" TargetMode="External"/><Relationship Id="rId70" Type="http://schemas.openxmlformats.org/officeDocument/2006/relationships/hyperlink" Target="https://youtu.be/GHjt1seviu4" TargetMode="External"/><Relationship Id="rId7" Type="http://schemas.openxmlformats.org/officeDocument/2006/relationships/hyperlink" Target="https://youtu.be/CRSN4WR2Mbg" TargetMode="External"/><Relationship Id="rId69" Type="http://schemas.openxmlformats.org/officeDocument/2006/relationships/hyperlink" Target="https://youtu.be/QawDa0-UlnA" TargetMode="External"/><Relationship Id="rId68" Type="http://schemas.openxmlformats.org/officeDocument/2006/relationships/hyperlink" Target="https://youtu.be/rC5QtfBefMw" TargetMode="External"/><Relationship Id="rId67" Type="http://schemas.openxmlformats.org/officeDocument/2006/relationships/hyperlink" Target="https://www.nytimes.com/2022/05/10/us/politics/ufo-sightings-house-hearing.html" TargetMode="External"/><Relationship Id="rId66" Type="http://schemas.openxmlformats.org/officeDocument/2006/relationships/hyperlink" Target="https://youtu.be/qCDwN3x3KPs" TargetMode="External"/><Relationship Id="rId65" Type="http://schemas.openxmlformats.org/officeDocument/2006/relationships/hyperlink" Target="https://www.patreon.com/Witnesscitizen &#10; &#10;https://youtu.be/qCDwN3x3KPs &#10;https://youtu.be/eu86Z3yayAE &#10; &#10;Jay%20Christopher%20King &#10;co-founder,%20The%20Experiencer%20Group &#10;www.theexperiencergroup.com &#10;@ForExperiencers &#10;@JayCKing78" TargetMode="External"/><Relationship Id="rId64" Type="http://schemas.openxmlformats.org/officeDocument/2006/relationships/hyperlink" Target="https://youtu.be/EE4piP8pvrQ" TargetMode="External"/><Relationship Id="rId63" Type="http://schemas.openxmlformats.org/officeDocument/2006/relationships/hyperlink" Target="https://youtu.be/GIJyMXeNt3E" TargetMode="External"/><Relationship Id="rId62" Type="http://schemas.openxmlformats.org/officeDocument/2006/relationships/hyperlink" Target="https://www.nytimes.com/2022/05/10/us/politics/ufo-sightings-house-hearing.html &#10; &#10;https://www.politico.com/news/2022/05/16/intelligence-agencies-congress-ufo-hearing-00032713 &#10; &#10;Vinnie,%20Zignal,%20Quantum%20Wytch,%20Jay%20Christopher%20King%20and%20more%20joining%20the%20show%20for%20a%20mystery%20science%20theater%203000%20congressional%20hearing%20extravaganza" TargetMode="External"/><Relationship Id="rId61" Type="http://schemas.openxmlformats.org/officeDocument/2006/relationships/hyperlink" Target="https://youtu.be/eu86Z3yayAE" TargetMode="External"/><Relationship Id="rId60" Type="http://schemas.openxmlformats.org/officeDocument/2006/relationships/hyperlink" Target="https://youtu.be/zgwQsYeCsNo" TargetMode="External"/><Relationship Id="rId6" Type="http://schemas.openxmlformats.org/officeDocument/2006/relationships/hyperlink" Target="https://youtu.be/alVvzS2KUEE" TargetMode="External"/><Relationship Id="rId59" Type="http://schemas.openxmlformats.org/officeDocument/2006/relationships/hyperlink" Target="https://youtu.be/Y0lciP030Z4" TargetMode="External"/><Relationship Id="rId58" Type="http://schemas.openxmlformats.org/officeDocument/2006/relationships/hyperlink" Target="https://youtu.be/w0CIr8w2b0U" TargetMode="External"/><Relationship Id="rId57" Type="http://schemas.openxmlformats.org/officeDocument/2006/relationships/hyperlink" Target="https://youtu.be/h0u_arA9tYI" TargetMode="External"/><Relationship Id="rId56" Type="http://schemas.openxmlformats.org/officeDocument/2006/relationships/hyperlink" Target="https://youtu.be/j28abGJBI4g" TargetMode="External"/><Relationship Id="rId55" Type="http://schemas.openxmlformats.org/officeDocument/2006/relationships/hyperlink" Target="https://youtu.be/_URl3TNgQMA" TargetMode="External"/><Relationship Id="rId54" Type="http://schemas.openxmlformats.org/officeDocument/2006/relationships/hyperlink" Target="https://youtu.be/4jnrQTqJ8yc" TargetMode="External"/><Relationship Id="rId53" Type="http://schemas.openxmlformats.org/officeDocument/2006/relationships/hyperlink" Target="https://spacewolfresearch.com/" TargetMode="External"/><Relationship Id="rId52" Type="http://schemas.openxmlformats.org/officeDocument/2006/relationships/hyperlink" Target="https://youtu.be/vyc3xtQvzoc" TargetMode="External"/><Relationship Id="rId51" Type="http://schemas.openxmlformats.org/officeDocument/2006/relationships/hyperlink" Target="https://youtu.be/xqWfNtkYQRo" TargetMode="External"/><Relationship Id="rId50" Type="http://schemas.openxmlformats.org/officeDocument/2006/relationships/hyperlink" Target="https://youtu.be/YN6kx60Rvjw" TargetMode="External"/><Relationship Id="rId5" Type="http://schemas.openxmlformats.org/officeDocument/2006/relationships/hyperlink" Target="https://youtu.be/J6gbCb-_gIs" TargetMode="External"/><Relationship Id="rId49" Type="http://schemas.openxmlformats.org/officeDocument/2006/relationships/hyperlink" Target="https://youtu.be/ir5IWbfwi1s" TargetMode="External"/><Relationship Id="rId48" Type="http://schemas.openxmlformats.org/officeDocument/2006/relationships/hyperlink" Target="https://youtu.be/i1sxtoIOacc" TargetMode="External"/><Relationship Id="rId47" Type="http://schemas.openxmlformats.org/officeDocument/2006/relationships/hyperlink" Target="https://youtu.be/EtG0qw1JwOs" TargetMode="External"/><Relationship Id="rId46" Type="http://schemas.openxmlformats.org/officeDocument/2006/relationships/hyperlink" Target="https://youtu.be/SakePbRvuzk" TargetMode="External"/><Relationship Id="rId45" Type="http://schemas.openxmlformats.org/officeDocument/2006/relationships/hyperlink" Target="https://youtu.be/QX2F9MwJhG8" TargetMode="External"/><Relationship Id="rId44" Type="http://schemas.openxmlformats.org/officeDocument/2006/relationships/hyperlink" Target="https://youtu.be/UGAp4JtLiSI" TargetMode="External"/><Relationship Id="rId43" Type="http://schemas.openxmlformats.org/officeDocument/2006/relationships/hyperlink" Target="https://youtu.be/kyZDz-qKqlE" TargetMode="External"/><Relationship Id="rId42" Type="http://schemas.openxmlformats.org/officeDocument/2006/relationships/hyperlink" Target="https://youtu.be/iVWJDXEWYxo" TargetMode="External"/><Relationship Id="rId41" Type="http://schemas.openxmlformats.org/officeDocument/2006/relationships/hyperlink" Target="https://youtu.be/4oOm2zfn8Wk" TargetMode="External"/><Relationship Id="rId40" Type="http://schemas.openxmlformats.org/officeDocument/2006/relationships/hyperlink" Target="https://youtu.be/8A8nXRcni5o" TargetMode="External"/><Relationship Id="rId4" Type="http://schemas.openxmlformats.org/officeDocument/2006/relationships/hyperlink" Target="https://youtu.be/WLDD5QsRV7E" TargetMode="External"/><Relationship Id="rId39" Type="http://schemas.openxmlformats.org/officeDocument/2006/relationships/hyperlink" Target="https://youtu.be/qAxLNHhItNg" TargetMode="External"/><Relationship Id="rId38" Type="http://schemas.openxmlformats.org/officeDocument/2006/relationships/hyperlink" Target="https://youtu.be/Ofdh5oJOefk" TargetMode="External"/><Relationship Id="rId37" Type="http://schemas.openxmlformats.org/officeDocument/2006/relationships/hyperlink" Target="https://youtu.be/DLi3-lBjm8o" TargetMode="External"/><Relationship Id="rId36" Type="http://schemas.openxmlformats.org/officeDocument/2006/relationships/hyperlink" Target="https://youtu.be/IlCFHXYcCpk" TargetMode="External"/><Relationship Id="rId35" Type="http://schemas.openxmlformats.org/officeDocument/2006/relationships/hyperlink" Target="https://youtu.be/hCfrN1B4kXU" TargetMode="External"/><Relationship Id="rId34" Type="http://schemas.openxmlformats.org/officeDocument/2006/relationships/hyperlink" Target="https://youtu.be/TkNGyVDFQNE" TargetMode="External"/><Relationship Id="rId33" Type="http://schemas.openxmlformats.org/officeDocument/2006/relationships/hyperlink" Target="https://youtu.be/Dmwn8YreYU8" TargetMode="External"/><Relationship Id="rId32" Type="http://schemas.openxmlformats.org/officeDocument/2006/relationships/hyperlink" Target="https://youtu.be/zw1L7wOaW4k" TargetMode="External"/><Relationship Id="rId31" Type="http://schemas.openxmlformats.org/officeDocument/2006/relationships/hyperlink" Target="https://youtu.be/JZZ42dg-n7Q" TargetMode="External"/><Relationship Id="rId30" Type="http://schemas.openxmlformats.org/officeDocument/2006/relationships/hyperlink" Target="https://youtu.be/qnBpGd9m2-s" TargetMode="External"/><Relationship Id="rId3" Type="http://schemas.openxmlformats.org/officeDocument/2006/relationships/hyperlink" Target="https://youtu.be/epWiz8WXzUw" TargetMode="External"/><Relationship Id="rId29" Type="http://schemas.openxmlformats.org/officeDocument/2006/relationships/hyperlink" Target="https://youtu.be/lVZD29lmOQ4" TargetMode="External"/><Relationship Id="rId28" Type="http://schemas.openxmlformats.org/officeDocument/2006/relationships/hyperlink" Target="https://youtu.be/waBYj7V_uW8" TargetMode="External"/><Relationship Id="rId27" Type="http://schemas.openxmlformats.org/officeDocument/2006/relationships/hyperlink" Target="https://youtu.be/aemIalV0lII" TargetMode="External"/><Relationship Id="rId26" Type="http://schemas.openxmlformats.org/officeDocument/2006/relationships/hyperlink" Target="https://youtu.be/8EaKB0XP9Rw" TargetMode="External"/><Relationship Id="rId256" Type="http://schemas.openxmlformats.org/officeDocument/2006/relationships/hyperlink" Target="https://youtu.be/HtNhJxivjgQ" TargetMode="External"/><Relationship Id="rId255" Type="http://schemas.openxmlformats.org/officeDocument/2006/relationships/hyperlink" Target="https://youtu.be/jurFGYse5ug" TargetMode="External"/><Relationship Id="rId254" Type="http://schemas.openxmlformats.org/officeDocument/2006/relationships/hyperlink" Target="https://youtu.be/yF9S24PD9yk" TargetMode="External"/><Relationship Id="rId253" Type="http://schemas.openxmlformats.org/officeDocument/2006/relationships/hyperlink" Target="https://youtu.be/YNWTHdGwtHg" TargetMode="External"/><Relationship Id="rId252" Type="http://schemas.openxmlformats.org/officeDocument/2006/relationships/hyperlink" Target="https://youtu.be/S4j2CG02W40" TargetMode="External"/><Relationship Id="rId251" Type="http://schemas.openxmlformats.org/officeDocument/2006/relationships/hyperlink" Target="https://youtu.be/_p40H1TlJvo" TargetMode="External"/><Relationship Id="rId250" Type="http://schemas.openxmlformats.org/officeDocument/2006/relationships/hyperlink" Target="https://youtu.be/GZSIQV2qoN4" TargetMode="External"/><Relationship Id="rId25" Type="http://schemas.openxmlformats.org/officeDocument/2006/relationships/hyperlink" Target="https://youtu.be/rmZdPVFhoRQ" TargetMode="External"/><Relationship Id="rId249" Type="http://schemas.openxmlformats.org/officeDocument/2006/relationships/hyperlink" Target="https://hotair.com/&#10;@JazzShaw&#10;Editor/writer,%20Salem%20Media,%20Hot%20Air,%20The%20Debrief,%20UAP%20Research.%20%20Horseradish%20farmer.%20Jets%20fan.%20Curmudgeon.%20Opinions%20are%20my%20own%20and%20I've%20got%20a%20lot%20of%20them." TargetMode="External"/><Relationship Id="rId248" Type="http://schemas.openxmlformats.org/officeDocument/2006/relationships/hyperlink" Target="https://youtu.be/OMO2qPGOetc" TargetMode="External"/><Relationship Id="rId247" Type="http://schemas.openxmlformats.org/officeDocument/2006/relationships/hyperlink" Target="https://youtu.be/sZ-yKXZAmLw" TargetMode="External"/><Relationship Id="rId246" Type="http://schemas.openxmlformats.org/officeDocument/2006/relationships/hyperlink" Target="https://silvarecord.com/&#10;https://linktr.ee/SilvaRecord" TargetMode="External"/><Relationship Id="rId245" Type="http://schemas.openxmlformats.org/officeDocument/2006/relationships/hyperlink" Target="https://youtu.be/U6sWXN7i5vY" TargetMode="External"/><Relationship Id="rId244" Type="http://schemas.openxmlformats.org/officeDocument/2006/relationships/hyperlink" Target="https://youtu.be/fPsd0_dKVw0" TargetMode="External"/><Relationship Id="rId243" Type="http://schemas.openxmlformats.org/officeDocument/2006/relationships/hyperlink" Target="https://youtu.be/NtG3pwrKsJQ" TargetMode="External"/><Relationship Id="rId242" Type="http://schemas.openxmlformats.org/officeDocument/2006/relationships/hyperlink" Target="https://youtu.be/BommqJR3SF4" TargetMode="External"/><Relationship Id="rId241" Type="http://schemas.openxmlformats.org/officeDocument/2006/relationships/hyperlink" Target="https://youtu.be/KyhW3BHKIsE" TargetMode="External"/><Relationship Id="rId240" Type="http://schemas.openxmlformats.org/officeDocument/2006/relationships/hyperlink" Target="https://youtu.be/h1rT2EEz4Zc" TargetMode="External"/><Relationship Id="rId24" Type="http://schemas.openxmlformats.org/officeDocument/2006/relationships/hyperlink" Target="https://youtu.be/dJ3ce_Yr8VE" TargetMode="External"/><Relationship Id="rId239" Type="http://schemas.openxmlformats.org/officeDocument/2006/relationships/hyperlink" Target="https://youtu.be/1Ek737AxxGI" TargetMode="External"/><Relationship Id="rId238" Type="http://schemas.openxmlformats.org/officeDocument/2006/relationships/hyperlink" Target="https://youtu.be/8CEaZ3n9BSE" TargetMode="External"/><Relationship Id="rId237" Type="http://schemas.openxmlformats.org/officeDocument/2006/relationships/hyperlink" Target="https://youtu.be/osywkEPudJk" TargetMode="External"/><Relationship Id="rId236" Type="http://schemas.openxmlformats.org/officeDocument/2006/relationships/hyperlink" Target="https://youtu.be/J6uOJOPINIs" TargetMode="External"/><Relationship Id="rId235" Type="http://schemas.openxmlformats.org/officeDocument/2006/relationships/hyperlink" Target="https://youtu.be/Linz4NNXnfw" TargetMode="External"/><Relationship Id="rId234" Type="http://schemas.openxmlformats.org/officeDocument/2006/relationships/hyperlink" Target="https://youtu.be/MFD9rCfY8NQ" TargetMode="External"/><Relationship Id="rId233" Type="http://schemas.openxmlformats.org/officeDocument/2006/relationships/hyperlink" Target="https://youtu.be/EGoZ4tUgUQA" TargetMode="External"/><Relationship Id="rId232" Type="http://schemas.openxmlformats.org/officeDocument/2006/relationships/hyperlink" Target="https://youtu.be/OwVB1flU5fM" TargetMode="External"/><Relationship Id="rId231" Type="http://schemas.openxmlformats.org/officeDocument/2006/relationships/hyperlink" Target="https://youtu.be/5Z5UMvt6NIY" TargetMode="External"/><Relationship Id="rId230" Type="http://schemas.openxmlformats.org/officeDocument/2006/relationships/hyperlink" Target="https://youtu.be/1y5NW1uTYE0" TargetMode="External"/><Relationship Id="rId23" Type="http://schemas.openxmlformats.org/officeDocument/2006/relationships/hyperlink" Target="https://youtu.be/GYuZo-ESNkw" TargetMode="External"/><Relationship Id="rId229" Type="http://schemas.openxmlformats.org/officeDocument/2006/relationships/hyperlink" Target="https://youtu.be/VWdSINz8Zjc" TargetMode="External"/><Relationship Id="rId228" Type="http://schemas.openxmlformats.org/officeDocument/2006/relationships/hyperlink" Target="https://www.theblackvault.com/ &#10;https://www.theblackvault.com/documentarchive/length-confirmed-of-classified-uap-report-by-office-of-the-director-of-national-intelligence-odni/amp/" TargetMode="External"/><Relationship Id="rId227" Type="http://schemas.openxmlformats.org/officeDocument/2006/relationships/hyperlink" Target="https://youtu.be/61YIns7u6rQ" TargetMode="External"/><Relationship Id="rId226" Type="http://schemas.openxmlformats.org/officeDocument/2006/relationships/hyperlink" Target="https://youtu.be/W5dAhTIBV40" TargetMode="External"/><Relationship Id="rId225" Type="http://schemas.openxmlformats.org/officeDocument/2006/relationships/hyperlink" Target="https://youtu.be/xDOR51cjnT0" TargetMode="External"/><Relationship Id="rId224" Type="http://schemas.openxmlformats.org/officeDocument/2006/relationships/hyperlink" Target="https://youtu.be/nnD8QcKNpS4" TargetMode="External"/><Relationship Id="rId223" Type="http://schemas.openxmlformats.org/officeDocument/2006/relationships/hyperlink" Target="https://www.audacy.com/podcasts/portal-to-ascension-47242&#10;https://www.youtube.com/c/whitehouseufo/featured&#10;&#10;&#10;@GrantCameronWhitehouseUFO&#10;&#10;Grant%20Cameron%20is%20a%20Canadian%20UFO%20investigator%20and%20author%20and%20was%20honored%20as%20the%20International%20Researcher%20of%20the%20Year%20at%20the%20Leeds%20Conference.&#10;If%20people%20truly%20understand%20the%20UFO%20mystery,%20they%20will%20come%20to%20realize%20that%20it%20is%20the%20Super%20Bowl%20of%20all%20stories.%20No%20story%20in%20history%20will%20be%20bigger.&#10;This%20channel%20will%20do%20what%20it%20can%20to%20reveal%20what%20the%20government%20really%20knows%20about%20UFOs.%20It%20will%20explore%20who%20the%20intelligence%20behind%20the%20phenomena%20is,%20why%20they%20are%20here,%20what%20their%20message%20is,%20and%20what%20is%20the%20true%20nature%20of%20reality.&#10;The%20story%20will%20be%20told%20by%20government%20officials,%20but%20mostly%20by%20experiencers%20who%20are%20the%20individuals%20who%20are%20dealing%20with%20th" TargetMode="External"/><Relationship Id="rId222" Type="http://schemas.openxmlformats.org/officeDocument/2006/relationships/hyperlink" Target="https://youtu.be/ZAPfDCAKpuc" TargetMode="External"/><Relationship Id="rId221" Type="http://schemas.openxmlformats.org/officeDocument/2006/relationships/hyperlink" Target="https://youtu.be/xku58K_bGS4" TargetMode="External"/><Relationship Id="rId220" Type="http://schemas.openxmlformats.org/officeDocument/2006/relationships/hyperlink" Target="https://youtu.be/LHloC60vBAQ" TargetMode="External"/><Relationship Id="rId22" Type="http://schemas.openxmlformats.org/officeDocument/2006/relationships/hyperlink" Target="https://youtu.be/j6B28a0yhaE" TargetMode="External"/><Relationship Id="rId219" Type="http://schemas.openxmlformats.org/officeDocument/2006/relationships/hyperlink" Target="https://youtu.be/WqEC-UwaGE8" TargetMode="External"/><Relationship Id="rId218" Type="http://schemas.openxmlformats.org/officeDocument/2006/relationships/hyperlink" Target="https://youtu.be/50Tdd3Vdf2o" TargetMode="External"/><Relationship Id="rId217" Type="http://schemas.openxmlformats.org/officeDocument/2006/relationships/hyperlink" Target="https://youtu.be/uH884lOjXLc" TargetMode="External"/><Relationship Id="rId216" Type="http://schemas.openxmlformats.org/officeDocument/2006/relationships/hyperlink" Target="https://youtu.be/Ko7LsUGHVcU" TargetMode="External"/><Relationship Id="rId215" Type="http://schemas.openxmlformats.org/officeDocument/2006/relationships/hyperlink" Target="https://youtu.be/Bsl0Gpk9OBk" TargetMode="External"/><Relationship Id="rId214" Type="http://schemas.openxmlformats.org/officeDocument/2006/relationships/hyperlink" Target="https://youtu.be/sozZZx3D35E" TargetMode="External"/><Relationship Id="rId213" Type="http://schemas.openxmlformats.org/officeDocument/2006/relationships/hyperlink" Target="https://youtu.be/dfYVGBRQPOE" TargetMode="External"/><Relationship Id="rId212" Type="http://schemas.openxmlformats.org/officeDocument/2006/relationships/hyperlink" Target="https://youtu.be/l0y_pzel2ig" TargetMode="External"/><Relationship Id="rId211" Type="http://schemas.openxmlformats.org/officeDocument/2006/relationships/hyperlink" Target="https://youtu.be/ug-SnmbfJaA" TargetMode="External"/><Relationship Id="rId210" Type="http://schemas.openxmlformats.org/officeDocument/2006/relationships/hyperlink" Target="https://youtu.be/9_4BZBnRFf4" TargetMode="External"/><Relationship Id="rId21" Type="http://schemas.openxmlformats.org/officeDocument/2006/relationships/hyperlink" Target="https://youtu.be/geWLMF52R-Y" TargetMode="External"/><Relationship Id="rId209" Type="http://schemas.openxmlformats.org/officeDocument/2006/relationships/hyperlink" Target="https://youtu.be/-u7BNMqjKoY" TargetMode="External"/><Relationship Id="rId208" Type="http://schemas.openxmlformats.org/officeDocument/2006/relationships/hyperlink" Target="https://en.wikipedia.org/wiki/James_E._McDonald&#10;https://speccoll.library.arizona.edu/collections/james-e-mcdonald-papers&#10;https://www.hep.princeton.edu//~mcdonald/JEMcDonald/bib_jem.pdf" TargetMode="External"/><Relationship Id="rId207" Type="http://schemas.openxmlformats.org/officeDocument/2006/relationships/hyperlink" Target="https://youtu.be/eIIqi5VsCaU" TargetMode="External"/><Relationship Id="rId206" Type="http://schemas.openxmlformats.org/officeDocument/2006/relationships/hyperlink" Target="https://youtu.be/s1xXQIT2MBk" TargetMode="External"/><Relationship Id="rId205" Type="http://schemas.openxmlformats.org/officeDocument/2006/relationships/hyperlink" Target="https://youtu.be/6G8ZZ6p5bBc" TargetMode="External"/><Relationship Id="rId204" Type="http://schemas.openxmlformats.org/officeDocument/2006/relationships/hyperlink" Target="https://youtu.be/rm6UC6z_D1w" TargetMode="External"/><Relationship Id="rId203" Type="http://schemas.openxmlformats.org/officeDocument/2006/relationships/hyperlink" Target="https://youtu.be/SNQNV4JjBTg" TargetMode="External"/><Relationship Id="rId202" Type="http://schemas.openxmlformats.org/officeDocument/2006/relationships/hyperlink" Target="https://youtu.be/cUEpg-k4Cro" TargetMode="External"/><Relationship Id="rId201" Type="http://schemas.openxmlformats.org/officeDocument/2006/relationships/hyperlink" Target="https://youtu.be/yspONHgZ7kc" TargetMode="External"/><Relationship Id="rId200" Type="http://schemas.openxmlformats.org/officeDocument/2006/relationships/hyperlink" Target="https://youtu.be/dE_cusmqgPo" TargetMode="External"/><Relationship Id="rId20" Type="http://schemas.openxmlformats.org/officeDocument/2006/relationships/hyperlink" Target="https://youtu.be/6E4TXS22s_Q" TargetMode="External"/><Relationship Id="rId2" Type="http://schemas.openxmlformats.org/officeDocument/2006/relationships/hyperlink" Target="https://youtu.be/Fjp-sloOA3o" TargetMode="External"/><Relationship Id="rId199" Type="http://schemas.openxmlformats.org/officeDocument/2006/relationships/hyperlink" Target="https://www.nytimes.com/2021/05/21/special-series/harry-reid-ufo.html &#10; &#10;We%20still%20don&#8217;t%20know%20what%20they%20are%20&#8212;%20but%20we%20may%20be%20close%20to%20finding%20out." TargetMode="External"/><Relationship Id="rId198" Type="http://schemas.openxmlformats.org/officeDocument/2006/relationships/hyperlink" Target="https://youtu.be/uUrX_JoKnro" TargetMode="External"/><Relationship Id="rId197" Type="http://schemas.openxmlformats.org/officeDocument/2006/relationships/hyperlink" Target="https://youtu.be/ZHhDtdEXOC8" TargetMode="External"/><Relationship Id="rId196" Type="http://schemas.openxmlformats.org/officeDocument/2006/relationships/hyperlink" Target="https://youtu.be/wjVt5D13E6E" TargetMode="External"/><Relationship Id="rId195" Type="http://schemas.openxmlformats.org/officeDocument/2006/relationships/hyperlink" Target="https://youtu.be/GfRwD3TII2E" TargetMode="External"/><Relationship Id="rId194" Type="http://schemas.openxmlformats.org/officeDocument/2006/relationships/hyperlink" Target="https://youtu.be/zmJEORLoFew" TargetMode="External"/><Relationship Id="rId193" Type="http://schemas.openxmlformats.org/officeDocument/2006/relationships/hyperlink" Target="https://www.theexperiencergroup.com/" TargetMode="External"/><Relationship Id="rId192" Type="http://schemas.openxmlformats.org/officeDocument/2006/relationships/hyperlink" Target="https://youtu.be/BL5eC7a-Kf0" TargetMode="External"/><Relationship Id="rId191" Type="http://schemas.openxmlformats.org/officeDocument/2006/relationships/hyperlink" Target="https://youtu.be/qvTn1lUL7HM" TargetMode="External"/><Relationship Id="rId190" Type="http://schemas.openxmlformats.org/officeDocument/2006/relationships/hyperlink" Target="https://youtu.be/L6xFJrVD_Ps" TargetMode="External"/><Relationship Id="rId19" Type="http://schemas.openxmlformats.org/officeDocument/2006/relationships/hyperlink" Target="https://youtu.be/LHrdxhyc0HA" TargetMode="External"/><Relationship Id="rId189" Type="http://schemas.openxmlformats.org/officeDocument/2006/relationships/hyperlink" Target="https://www.witnesscitizen.com/witness-files/593h9v6nu716twkjp0fuavsev8ggyx&#10;&#10;https://youtu.be/78_ypoXVLGs&#10;&#10;Joe:&#10;Electrical%20Engineer%20with%20a%20bachelor%20degree%20in%20electrical%20engineering%20as%20well%20as%20a%20master%20of%20science%20in%20electrical%20engineering.%206.5%20years%20of%20work%20experience%20in%20the%20electric%20utility%20industry%20in%20operations" TargetMode="External"/><Relationship Id="rId188" Type="http://schemas.openxmlformats.org/officeDocument/2006/relationships/hyperlink" Target="https://youtu.be/SfL729BELZs" TargetMode="External"/><Relationship Id="rId187" Type="http://schemas.openxmlformats.org/officeDocument/2006/relationships/hyperlink" Target="https://youtu.be/x9fOx3BgI90" TargetMode="External"/><Relationship Id="rId186" Type="http://schemas.openxmlformats.org/officeDocument/2006/relationships/hyperlink" Target="https://youtu.be/hbfYpZOGTYI" TargetMode="External"/><Relationship Id="rId185" Type="http://schemas.openxmlformats.org/officeDocument/2006/relationships/hyperlink" Target="https://youtu.be/XRFaRON7XaE" TargetMode="External"/><Relationship Id="rId184" Type="http://schemas.openxmlformats.org/officeDocument/2006/relationships/hyperlink" Target="https://youtu.be/WRw4O8B29Vs" TargetMode="External"/><Relationship Id="rId183" Type="http://schemas.openxmlformats.org/officeDocument/2006/relationships/hyperlink" Target="https://youtu.be/bAGh3m8r-KU" TargetMode="External"/><Relationship Id="rId182" Type="http://schemas.openxmlformats.org/officeDocument/2006/relationships/hyperlink" Target="https://youtu.be/6y6_Zy8dYNk" TargetMode="External"/><Relationship Id="rId181" Type="http://schemas.openxmlformats.org/officeDocument/2006/relationships/hyperlink" Target="https://youtu.be/ielWwz_c9hc" TargetMode="External"/><Relationship Id="rId180" Type="http://schemas.openxmlformats.org/officeDocument/2006/relationships/hyperlink" Target="https://youtu.be/r20W4q5hwMk" TargetMode="External"/><Relationship Id="rId18" Type="http://schemas.openxmlformats.org/officeDocument/2006/relationships/hyperlink" Target="https://youtu.be/zytg7jSvYI0" TargetMode="External"/><Relationship Id="rId179" Type="http://schemas.openxmlformats.org/officeDocument/2006/relationships/hyperlink" Target="https://youtu.be/mMJz5vd56N8" TargetMode="External"/><Relationship Id="rId178" Type="http://schemas.openxmlformats.org/officeDocument/2006/relationships/hyperlink" Target="https://youtu.be/kmZ1oMrIKF4" TargetMode="External"/><Relationship Id="rId177" Type="http://schemas.openxmlformats.org/officeDocument/2006/relationships/hyperlink" Target="https://www.saffm.hq.af.mil/FM-Resources/Budget/" TargetMode="External"/><Relationship Id="rId176" Type="http://schemas.openxmlformats.org/officeDocument/2006/relationships/hyperlink" Target="https://youtu.be/2sENPgNh3Vk" TargetMode="External"/><Relationship Id="rId175" Type="http://schemas.openxmlformats.org/officeDocument/2006/relationships/hyperlink" Target="https://youtu.be/qwZCk2Po7So" TargetMode="External"/><Relationship Id="rId174" Type="http://schemas.openxmlformats.org/officeDocument/2006/relationships/hyperlink" Target="https://youtu.be/r36ZpknWPTM" TargetMode="External"/><Relationship Id="rId173" Type="http://schemas.openxmlformats.org/officeDocument/2006/relationships/hyperlink" Target="https://drive.google.com/drive/folders/1bIbDCyLkDkGAad2Qrx2DiT5mOKtYYITC?usp=sharing" TargetMode="External"/><Relationship Id="rId172" Type="http://schemas.openxmlformats.org/officeDocument/2006/relationships/hyperlink" Target="https://youtu.be/CQyROTedZ9g" TargetMode="External"/><Relationship Id="rId171" Type="http://schemas.openxmlformats.org/officeDocument/2006/relationships/hyperlink" Target="https://youtu.be/O2tKw3XXkAE" TargetMode="External"/><Relationship Id="rId170" Type="http://schemas.openxmlformats.org/officeDocument/2006/relationships/hyperlink" Target="https://youtu.be/3ZKYOCH5UKM" TargetMode="External"/><Relationship Id="rId17" Type="http://schemas.openxmlformats.org/officeDocument/2006/relationships/hyperlink" Target="https://youtu.be/F4paw21PEGY" TargetMode="External"/><Relationship Id="rId169" Type="http://schemas.openxmlformats.org/officeDocument/2006/relationships/hyperlink" Target="https://youtu.be/Dhr_LAn2yos" TargetMode="External"/><Relationship Id="rId168" Type="http://schemas.openxmlformats.org/officeDocument/2006/relationships/hyperlink" Target="https://youtu.be/lNkBxkPoUw8" TargetMode="External"/><Relationship Id="rId167" Type="http://schemas.openxmlformats.org/officeDocument/2006/relationships/hyperlink" Target="https://youtu.be/bURojG-0PpY" TargetMode="External"/><Relationship Id="rId166" Type="http://schemas.openxmlformats.org/officeDocument/2006/relationships/hyperlink" Target="https://geni.us/TheObservers" TargetMode="External"/><Relationship Id="rId165" Type="http://schemas.openxmlformats.org/officeDocument/2006/relationships/hyperlink" Target="https://youtu.be/MZEwTXfQstk" TargetMode="External"/><Relationship Id="rId164" Type="http://schemas.openxmlformats.org/officeDocument/2006/relationships/hyperlink" Target="https://youtu.be/diB34koIK2o" TargetMode="External"/><Relationship Id="rId163" Type="http://schemas.openxmlformats.org/officeDocument/2006/relationships/hyperlink" Target="https://youtu.be/P0YMU-LAGsc" TargetMode="External"/><Relationship Id="rId162" Type="http://schemas.openxmlformats.org/officeDocument/2006/relationships/hyperlink" Target="https://youtu.be/cNc0NGjQxAo" TargetMode="External"/><Relationship Id="rId161" Type="http://schemas.openxmlformats.org/officeDocument/2006/relationships/hyperlink" Target="https://youtu.be/2Tb3qT2pXGY" TargetMode="External"/><Relationship Id="rId160" Type="http://schemas.openxmlformats.org/officeDocument/2006/relationships/hyperlink" Target="https://youtu.be/VRj819NuK5c" TargetMode="External"/><Relationship Id="rId16" Type="http://schemas.openxmlformats.org/officeDocument/2006/relationships/hyperlink" Target="https://youtu.be/RLKYdCyeuMA" TargetMode="External"/><Relationship Id="rId159" Type="http://schemas.openxmlformats.org/officeDocument/2006/relationships/hyperlink" Target="https://youtu.be/rNpckPYi-kA" TargetMode="External"/><Relationship Id="rId158" Type="http://schemas.openxmlformats.org/officeDocument/2006/relationships/hyperlink" Target="https://youtu.be/JtXh4bCvNyY" TargetMode="External"/><Relationship Id="rId157" Type="http://schemas.openxmlformats.org/officeDocument/2006/relationships/hyperlink" Target="https://youtu.be/pOyvfNG9Ox4" TargetMode="External"/><Relationship Id="rId156" Type="http://schemas.openxmlformats.org/officeDocument/2006/relationships/hyperlink" Target="https://youtu.be/xsuYnbJX7a0" TargetMode="External"/><Relationship Id="rId155" Type="http://schemas.openxmlformats.org/officeDocument/2006/relationships/hyperlink" Target="https://youtu.be/zA9gkm-mR_o" TargetMode="External"/><Relationship Id="rId154" Type="http://schemas.openxmlformats.org/officeDocument/2006/relationships/hyperlink" Target="https://youtu.be/IOyh6dzc6FM" TargetMode="External"/><Relationship Id="rId153" Type="http://schemas.openxmlformats.org/officeDocument/2006/relationships/hyperlink" Target="https://youtu.be/KscY0219sDw" TargetMode="External"/><Relationship Id="rId152" Type="http://schemas.openxmlformats.org/officeDocument/2006/relationships/hyperlink" Target="https://youtu.be/LMdk2FObQlM" TargetMode="External"/><Relationship Id="rId151" Type="http://schemas.openxmlformats.org/officeDocument/2006/relationships/hyperlink" Target="https://youtu.be/NWrTxo7guTQ" TargetMode="External"/><Relationship Id="rId150" Type="http://schemas.openxmlformats.org/officeDocument/2006/relationships/hyperlink" Target="https://youtu.be/CAnHARnO05g" TargetMode="External"/><Relationship Id="rId15" Type="http://schemas.openxmlformats.org/officeDocument/2006/relationships/hyperlink" Target="https://youtu.be/pH1ZV4mewj8" TargetMode="External"/><Relationship Id="rId149" Type="http://schemas.openxmlformats.org/officeDocument/2006/relationships/hyperlink" Target="https://youtu.be/qdOUXDfj4ig" TargetMode="External"/><Relationship Id="rId148" Type="http://schemas.openxmlformats.org/officeDocument/2006/relationships/hyperlink" Target="https://youtu.be/JtBhK4HmjqI" TargetMode="External"/><Relationship Id="rId147" Type="http://schemas.openxmlformats.org/officeDocument/2006/relationships/hyperlink" Target="https://youtu.be/z_3FxD7KkMY" TargetMode="External"/><Relationship Id="rId146" Type="http://schemas.openxmlformats.org/officeDocument/2006/relationships/hyperlink" Target="https://youtu.be/j_brfm-9yqI" TargetMode="External"/><Relationship Id="rId145" Type="http://schemas.openxmlformats.org/officeDocument/2006/relationships/hyperlink" Target="https://youtu.be/2GyFt3qXPgM" TargetMode="External"/><Relationship Id="rId144" Type="http://schemas.openxmlformats.org/officeDocument/2006/relationships/hyperlink" Target="https://youtu.be/0cFF-HGNmyM" TargetMode="External"/><Relationship Id="rId143" Type="http://schemas.openxmlformats.org/officeDocument/2006/relationships/hyperlink" Target="https://youtu.be/TjeWwoyzb5E" TargetMode="External"/><Relationship Id="rId142" Type="http://schemas.openxmlformats.org/officeDocument/2006/relationships/hyperlink" Target="https://youtu.be/icNsO27vwRU" TargetMode="External"/><Relationship Id="rId141" Type="http://schemas.openxmlformats.org/officeDocument/2006/relationships/hyperlink" Target="https://youtu.be/2u5BfOAkXOA" TargetMode="External"/><Relationship Id="rId140" Type="http://schemas.openxmlformats.org/officeDocument/2006/relationships/hyperlink" Target="https://youtu.be/emOTUcM3yrw" TargetMode="External"/><Relationship Id="rId14" Type="http://schemas.openxmlformats.org/officeDocument/2006/relationships/hyperlink" Target="https://youtu.be/IdlcFZ_h-PQ" TargetMode="External"/><Relationship Id="rId139" Type="http://schemas.openxmlformats.org/officeDocument/2006/relationships/hyperlink" Target="https://youtu.be/Gr2whzSVZmM" TargetMode="External"/><Relationship Id="rId138" Type="http://schemas.openxmlformats.org/officeDocument/2006/relationships/hyperlink" Target="https://youtu.be/iw0lC4AkVzQ" TargetMode="External"/><Relationship Id="rId137" Type="http://schemas.openxmlformats.org/officeDocument/2006/relationships/hyperlink" Target="https://youtu.be/NX0OsKCGIAA" TargetMode="External"/><Relationship Id="rId136" Type="http://schemas.openxmlformats.org/officeDocument/2006/relationships/hyperlink" Target="https://youtu.be/6iYBkXFZBOM" TargetMode="External"/><Relationship Id="rId135" Type="http://schemas.openxmlformats.org/officeDocument/2006/relationships/hyperlink" Target="https://youtu.be/QzmHJdNAmb4" TargetMode="External"/><Relationship Id="rId134" Type="http://schemas.openxmlformats.org/officeDocument/2006/relationships/hyperlink" Target="https://youtu.be/F8fhRl1Ibac" TargetMode="External"/><Relationship Id="rId133" Type="http://schemas.openxmlformats.org/officeDocument/2006/relationships/hyperlink" Target="https://youtu.be/twTwVCd5ODM" TargetMode="External"/><Relationship Id="rId132" Type="http://schemas.openxmlformats.org/officeDocument/2006/relationships/hyperlink" Target="https://youtu.be/KPTPDL3D0tw" TargetMode="External"/><Relationship Id="rId131" Type="http://schemas.openxmlformats.org/officeDocument/2006/relationships/hyperlink" Target="https://youtu.be/fa5QbP9PioA" TargetMode="External"/><Relationship Id="rId130" Type="http://schemas.openxmlformats.org/officeDocument/2006/relationships/hyperlink" Target="https://youtu.be/t61Rf0LwdxA" TargetMode="External"/><Relationship Id="rId13" Type="http://schemas.openxmlformats.org/officeDocument/2006/relationships/hyperlink" Target="https://youtu.be/Xc6ChyfFAAY" TargetMode="External"/><Relationship Id="rId129" Type="http://schemas.openxmlformats.org/officeDocument/2006/relationships/hyperlink" Target="https://youtu.be/oiiThdJuWmU" TargetMode="External"/><Relationship Id="rId128" Type="http://schemas.openxmlformats.org/officeDocument/2006/relationships/hyperlink" Target="https://youtu.be/hX2tp4vdiRU" TargetMode="External"/><Relationship Id="rId127" Type="http://schemas.openxmlformats.org/officeDocument/2006/relationships/hyperlink" Target="https://youtu.be/pTSPFQ5058A" TargetMode="External"/><Relationship Id="rId126" Type="http://schemas.openxmlformats.org/officeDocument/2006/relationships/hyperlink" Target="https://youtu.be/CCAb2SW5rlw" TargetMode="External"/><Relationship Id="rId125" Type="http://schemas.openxmlformats.org/officeDocument/2006/relationships/hyperlink" Target="https://youtu.be/kCwIX-KBn04" TargetMode="External"/><Relationship Id="rId124" Type="http://schemas.openxmlformats.org/officeDocument/2006/relationships/hyperlink" Target="https://youtu.be/pVNBg8GZkPI" TargetMode="External"/><Relationship Id="rId123" Type="http://schemas.openxmlformats.org/officeDocument/2006/relationships/hyperlink" Target="https://youtu.be/pVWr4czXO_g" TargetMode="External"/><Relationship Id="rId122" Type="http://schemas.openxmlformats.org/officeDocument/2006/relationships/hyperlink" Target="https://youtu.be/byh4jYInoQA" TargetMode="External"/><Relationship Id="rId121" Type="http://schemas.openxmlformats.org/officeDocument/2006/relationships/hyperlink" Target="https://youtu.be/ZEppQ0ot7Y8" TargetMode="External"/><Relationship Id="rId120" Type="http://schemas.openxmlformats.org/officeDocument/2006/relationships/hyperlink" Target="https://www.remoteviewed.com/ &#10; &#10;amazon: &#10;https://www.amazon.com/Daz-Smith/e/B00JPBC2N8%3Fref=dbs_a_mng_rwt_scns_share &#10; &#10;Except from site: &#10; &#10;Welcome, My name is Daz Smith. I am a long-time Remote Viewer based in the U.K. with well over two decades of RV practice &amp; research.  It is my personal goal to disseminate and make available as much remote viewing information, resources, history, documentation and examples to everyone.If you are looking for information on Remote Viewing you have come to the right place. &#10; &#10;This website has the most documents, RV sessions/results and resources available online for you to share. Still interested then read on, enclosed you will find; Free manuals and guides, links, history, the major remote viewers, targets, Official CIA FOIA files and best of all &#8211; actual examples  from active civilian and the Military remote viewers involved in the project Star Gate unit." TargetMode="External"/><Relationship Id="rId12" Type="http://schemas.openxmlformats.org/officeDocument/2006/relationships/hyperlink" Target="https://youtu.be/UCON9-tlUCQ" TargetMode="External"/><Relationship Id="rId119" Type="http://schemas.openxmlformats.org/officeDocument/2006/relationships/hyperlink" Target="https://youtu.be/Ekxmnm0nX7A" TargetMode="External"/><Relationship Id="rId118" Type="http://schemas.openxmlformats.org/officeDocument/2006/relationships/hyperlink" Target="https://youtu.be/LgpJl1FVaaQ" TargetMode="External"/><Relationship Id="rId117" Type="http://schemas.openxmlformats.org/officeDocument/2006/relationships/hyperlink" Target="https://youtu.be/I4IvppNkAc4" TargetMode="External"/><Relationship Id="rId116" Type="http://schemas.openxmlformats.org/officeDocument/2006/relationships/hyperlink" Target="https://youtu.be/M6tJrdBrjvA" TargetMode="External"/><Relationship Id="rId115" Type="http://schemas.openxmlformats.org/officeDocument/2006/relationships/hyperlink" Target="https://youtu.be/xsC0doFMQFY" TargetMode="External"/><Relationship Id="rId114" Type="http://schemas.openxmlformats.org/officeDocument/2006/relationships/hyperlink" Target="https://www.bonfire.com/woo-woo-1/ &#10;https://www.patreon.com/Witnesscitizen?utm_medium=social&amp;utm_source=twitter&amp;utm_campaign=creatorshare" TargetMode="External"/><Relationship Id="rId113" Type="http://schemas.openxmlformats.org/officeDocument/2006/relationships/hyperlink" Target="https://youtu.be/UTGebFhxdAg" TargetMode="External"/><Relationship Id="rId112" Type="http://schemas.openxmlformats.org/officeDocument/2006/relationships/hyperlink" Target="https://youtu.be/FruDOy-zDqA" TargetMode="External"/><Relationship Id="rId111" Type="http://schemas.openxmlformats.org/officeDocument/2006/relationships/hyperlink" Target="https://youtu.be/ZFiZexGiJTw" TargetMode="External"/><Relationship Id="rId110" Type="http://schemas.openxmlformats.org/officeDocument/2006/relationships/hyperlink" Target="https://youtu.be/QLCMFJofbX4" TargetMode="External"/><Relationship Id="rId11" Type="http://schemas.openxmlformats.org/officeDocument/2006/relationships/hyperlink" Target="https://youtu.be/N6ak37D0BuQ" TargetMode="External"/><Relationship Id="rId109" Type="http://schemas.openxmlformats.org/officeDocument/2006/relationships/hyperlink" Target="https://youtu.be/cxGy_uSlHEY" TargetMode="External"/><Relationship Id="rId108" Type="http://schemas.openxmlformats.org/officeDocument/2006/relationships/hyperlink" Target="https://youtu.be/EZKD4RIzfTU" TargetMode="External"/><Relationship Id="rId107" Type="http://schemas.openxmlformats.org/officeDocument/2006/relationships/hyperlink" Target="https://youtu.be/BpqnNX9j4Qo &#10; &#10;https://community.theexperiencergroup.com/signup" TargetMode="External"/><Relationship Id="rId106" Type="http://schemas.openxmlformats.org/officeDocument/2006/relationships/hyperlink" Target="https://youtu.be/HAXci_OWAHY" TargetMode="External"/><Relationship Id="rId105" Type="http://schemas.openxmlformats.org/officeDocument/2006/relationships/hyperlink" Target="https://youtu.be/phlFOvkV7h8" TargetMode="External"/><Relationship Id="rId104" Type="http://schemas.openxmlformats.org/officeDocument/2006/relationships/hyperlink" Target="https://youtu.be/wjkslzKHnm0" TargetMode="External"/><Relationship Id="rId103" Type="http://schemas.openxmlformats.org/officeDocument/2006/relationships/hyperlink" Target="https://youtu.be/V4GA2xic3ec" TargetMode="External"/><Relationship Id="rId102" Type="http://schemas.openxmlformats.org/officeDocument/2006/relationships/hyperlink" Target="https://youtu.be/i7XFwIXktD0" TargetMode="External"/><Relationship Id="rId101" Type="http://schemas.openxmlformats.org/officeDocument/2006/relationships/hyperlink" Target="https://youtu.be/2iRDI3pYQG8" TargetMode="External"/><Relationship Id="rId100" Type="http://schemas.openxmlformats.org/officeDocument/2006/relationships/hyperlink" Target="https://youtu.be/SB_VjMmKrjc" TargetMode="External"/><Relationship Id="rId10" Type="http://schemas.openxmlformats.org/officeDocument/2006/relationships/hyperlink" Target="https://youtu.be/j_9sOH_nM8E" TargetMode="External"/><Relationship Id="rId1" Type="http://schemas.openxmlformats.org/officeDocument/2006/relationships/hyperlink" Target="https://youtu.be/yWq2K63RfE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9"/>
  <sheetViews>
    <sheetView tabSelected="1" topLeftCell="A142"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35" spans="1:13">
      <c r="A2" s="1" t="s">
        <v>12</v>
      </c>
      <c r="B2" s="1" t="s">
        <v>13</v>
      </c>
      <c r="C2" s="4" t="s">
        <v>14</v>
      </c>
      <c r="D2" s="1" t="s">
        <v>15</v>
      </c>
      <c r="E2" s="1" t="s">
        <v>16</v>
      </c>
      <c r="F2" s="1" t="s">
        <v>17</v>
      </c>
      <c r="G2" s="1" t="s">
        <v>18</v>
      </c>
      <c r="H2" s="1" t="s">
        <v>19</v>
      </c>
      <c r="I2" s="1" t="s">
        <v>20</v>
      </c>
      <c r="J2" s="1" t="s">
        <v>21</v>
      </c>
      <c r="K2" s="1" t="s">
        <v>22</v>
      </c>
      <c r="L2" s="1" t="str">
        <f>HYPERLINK("hhttps://files.afu.se/Downloads/Transcripts/Merged%20(Ryan%20Graves)/2023 06 30 - Witness Citizen - CHRISSY NEWTON (The Debrief &amp; Rebelliously Curious)_yWq2K63RfE0 - transcript (automated).pdf","Transcript Link")</f>
        <v>Transcript Link</v>
      </c>
      <c r="M2" s="2" t="str">
        <f>HYPERLINK("hhttps://files.afu.se/Downloads/Transcripts/Merged%20(Ryan%20Graves)/2023 06 30 - Witness Citizen - CHRISSY NEWTON (The Debrief &amp; Rebelliously Curious)_yWq2K63RfE0 - transcript (automated).pdf","Transcript Link")</f>
        <v>Transcript Link</v>
      </c>
    </row>
    <row r="3" ht="135" spans="1:13">
      <c r="A3" s="1" t="s">
        <v>23</v>
      </c>
      <c r="B3" s="1" t="s">
        <v>13</v>
      </c>
      <c r="C3" s="4" t="s">
        <v>24</v>
      </c>
      <c r="D3" s="1" t="s">
        <v>25</v>
      </c>
      <c r="E3" s="1" t="s">
        <v>26</v>
      </c>
      <c r="F3" s="1" t="s">
        <v>17</v>
      </c>
      <c r="G3" s="1" t="s">
        <v>18</v>
      </c>
      <c r="H3" s="1" t="s">
        <v>19</v>
      </c>
      <c r="I3" s="1" t="s">
        <v>20</v>
      </c>
      <c r="J3" s="1" t="s">
        <v>27</v>
      </c>
      <c r="K3" s="1" t="s">
        <v>22</v>
      </c>
      <c r="L3" s="1" t="str">
        <f>HYPERLINK("hhttps://files.afu.se/Downloads/Transcripts/Merged%20(Ryan%20Graves)/2023 06 29 - Witness Citizen - UAP NEWS 6.28.23 MATT LASLO (WIRED)_Fjp-sloOA3o - transcript (automated).pdf","Transcript Link")</f>
        <v>Transcript Link</v>
      </c>
      <c r="M3" s="2" t="str">
        <f>HYPERLINK("hhttps://files.afu.se/Downloads/Transcripts/Merged%20(Ryan%20Graves)/2023 06 29 - Witness Citizen - UAP NEWS 6.28.23 MATT LASLO (WIRED)_Fjp-sloOA3o - transcript (automated).pdf","Transcript Link")</f>
        <v>Transcript Link</v>
      </c>
    </row>
    <row r="4" ht="135" spans="1:13">
      <c r="A4" s="1" t="s">
        <v>28</v>
      </c>
      <c r="B4" s="1" t="s">
        <v>13</v>
      </c>
      <c r="C4" s="4" t="s">
        <v>29</v>
      </c>
      <c r="D4" s="1" t="s">
        <v>30</v>
      </c>
      <c r="F4" s="1" t="s">
        <v>17</v>
      </c>
      <c r="G4" s="1" t="s">
        <v>18</v>
      </c>
      <c r="H4" s="1" t="s">
        <v>19</v>
      </c>
      <c r="I4" s="1" t="s">
        <v>20</v>
      </c>
      <c r="J4" s="1" t="s">
        <v>31</v>
      </c>
      <c r="K4" s="1" t="s">
        <v>22</v>
      </c>
      <c r="L4" s="1" t="str">
        <f>HYPERLINK("hhttps://files.afu.se/Downloads/Transcripts/Merged%20(Ryan%20Graves)/2023 06 26 - Witness Citizen - PREVIEW_epWiz8WXzUw - transcript (automated).pdf","Transcript Link")</f>
        <v>Transcript Link</v>
      </c>
      <c r="M4" s="2" t="str">
        <f>HYPERLINK("hhttps://files.afu.se/Downloads/Transcripts/Merged%20(Ryan%20Graves)/2023 06 26 - Witness Citizen - PREVIEW_epWiz8WXzUw - transcript (automated).pdf","Transcript Link")</f>
        <v>Transcript Link</v>
      </c>
    </row>
    <row r="5" ht="135" spans="1:13">
      <c r="A5" s="1" t="s">
        <v>32</v>
      </c>
      <c r="B5" s="1" t="s">
        <v>13</v>
      </c>
      <c r="C5" s="4" t="s">
        <v>33</v>
      </c>
      <c r="D5" s="1" t="s">
        <v>34</v>
      </c>
      <c r="E5" s="1" t="s">
        <v>35</v>
      </c>
      <c r="F5" s="1" t="s">
        <v>17</v>
      </c>
      <c r="G5" s="1" t="s">
        <v>18</v>
      </c>
      <c r="H5" s="1" t="s">
        <v>19</v>
      </c>
      <c r="I5" s="1" t="s">
        <v>20</v>
      </c>
      <c r="J5" s="1" t="s">
        <v>36</v>
      </c>
      <c r="K5" s="1" t="s">
        <v>22</v>
      </c>
      <c r="L5" s="1" t="str">
        <f>HYPERLINK("hhttps://files.afu.se/Downloads/Transcripts/Merged%20(Ryan%20Graves)/2023 06 21 - Witness Citizen - Two songs. I’m still in love with you and Bad Dreams_WLDD5QsRV7E - transcript (automated).pdf","Transcript Link")</f>
        <v>Transcript Link</v>
      </c>
      <c r="M5" s="2" t="str">
        <f>HYPERLINK("hhttps://files.afu.se/Downloads/Transcripts/Merged%20(Ryan%20Graves)/2023 06 21 - Witness Citizen - Two songs. I’m still in love with you and Bad Dreams_WLDD5QsRV7E - transcript (automated).pdf","Transcript Link")</f>
        <v>Transcript Link</v>
      </c>
    </row>
    <row r="6" ht="135" spans="1:13">
      <c r="A6" s="1" t="s">
        <v>32</v>
      </c>
      <c r="B6" s="1" t="s">
        <v>13</v>
      </c>
      <c r="C6" s="4" t="s">
        <v>37</v>
      </c>
      <c r="D6" s="1" t="s">
        <v>38</v>
      </c>
      <c r="E6" s="1" t="s">
        <v>39</v>
      </c>
      <c r="F6" s="1" t="s">
        <v>17</v>
      </c>
      <c r="G6" s="1" t="s">
        <v>18</v>
      </c>
      <c r="H6" s="1" t="s">
        <v>19</v>
      </c>
      <c r="I6" s="1" t="s">
        <v>20</v>
      </c>
      <c r="J6" s="1" t="s">
        <v>40</v>
      </c>
      <c r="K6" s="1" t="s">
        <v>22</v>
      </c>
      <c r="L6" s="1" t="str">
        <f>HYPERLINK("hhttps://files.afu.se/Downloads/Transcripts/Merged%20(Ryan%20Graves)/2023 06 21 - Witness Citizen - 6.20.23 UAP NEWS FLASH CANADIAN RETRIEVAL PROGRAM_J6gbCb-_gIs - transcript (automated).pdf","Transcript Link")</f>
        <v>Transcript Link</v>
      </c>
      <c r="M6" s="2" t="str">
        <f>HYPERLINK("hhttps://files.afu.se/Downloads/Transcripts/Merged%20(Ryan%20Graves)/2023 06 21 - Witness Citizen - 6.20.23 UAP NEWS FLASH CANADIAN RETRIEVAL PROGRAM_J6gbCb-_gIs - transcript (automated).pdf","Transcript Link")</f>
        <v>Transcript Link</v>
      </c>
    </row>
    <row r="7" ht="180" spans="1:13">
      <c r="A7" s="1" t="s">
        <v>41</v>
      </c>
      <c r="B7" s="1" t="s">
        <v>13</v>
      </c>
      <c r="C7" s="4" t="s">
        <v>42</v>
      </c>
      <c r="D7" s="1" t="s">
        <v>43</v>
      </c>
      <c r="E7" s="1" t="s">
        <v>44</v>
      </c>
      <c r="F7" s="1" t="s">
        <v>17</v>
      </c>
      <c r="G7" s="1" t="s">
        <v>18</v>
      </c>
      <c r="H7" s="1" t="s">
        <v>19</v>
      </c>
      <c r="I7" s="1" t="s">
        <v>20</v>
      </c>
      <c r="J7" s="1" t="s">
        <v>45</v>
      </c>
      <c r="K7" s="1" t="s">
        <v>22</v>
      </c>
      <c r="L7" s="1" t="str">
        <f>HYPERLINK("hhttps://files.afu.se/Downloads/Transcripts/Merged%20(Ryan%20Graves)/2023 06 19 - Witness Citizen - NASA TECH REPORTS STRANGE AERIAL OBJECT_alVvzS2KUEE - transcript (automated).pdf","Transcript Link")</f>
        <v>Transcript Link</v>
      </c>
      <c r="M7" s="2" t="str">
        <f>HYPERLINK("hhttps://files.afu.se/Downloads/Transcripts/Merged%20(Ryan%20Graves)/2023 06 19 - Witness Citizen - NASA TECH REPORTS STRANGE AERIAL OBJECT_alVvzS2KUEE - transcript (automated).pdf","Transcript Link")</f>
        <v>Transcript Link</v>
      </c>
    </row>
    <row r="8" ht="135" spans="1:13">
      <c r="A8" s="1" t="s">
        <v>46</v>
      </c>
      <c r="B8" s="1" t="s">
        <v>13</v>
      </c>
      <c r="C8" s="4" t="s">
        <v>47</v>
      </c>
      <c r="D8" s="1" t="s">
        <v>48</v>
      </c>
      <c r="E8" s="1" t="s">
        <v>49</v>
      </c>
      <c r="F8" s="1" t="s">
        <v>17</v>
      </c>
      <c r="G8" s="1" t="s">
        <v>18</v>
      </c>
      <c r="H8" s="1" t="s">
        <v>19</v>
      </c>
      <c r="I8" s="1" t="s">
        <v>20</v>
      </c>
      <c r="J8" s="1" t="s">
        <v>50</v>
      </c>
      <c r="K8" s="1" t="s">
        <v>22</v>
      </c>
      <c r="L8" s="1" t="str">
        <f>HYPERLINK("hhttps://files.afu.se/Downloads/Transcripts/Merged%20(Ryan%20Graves)/2023 06 16 - Witness Citizen - THE BROADWAY SESSION -ACOUSTIC_CRSN4WR2Mbg - transcript (automated).pdf","Transcript Link")</f>
        <v>Transcript Link</v>
      </c>
      <c r="M8" s="2" t="str">
        <f>HYPERLINK("hhttps://files.afu.se/Downloads/Transcripts/Merged%20(Ryan%20Graves)/2023 06 16 - Witness Citizen - THE BROADWAY SESSION -ACOUSTIC_CRSN4WR2Mbg - transcript (automated).pdf","Transcript Link")</f>
        <v>Transcript Link</v>
      </c>
    </row>
    <row r="9" ht="300" spans="1:13">
      <c r="A9" s="1" t="s">
        <v>46</v>
      </c>
      <c r="B9" s="1" t="s">
        <v>13</v>
      </c>
      <c r="C9" s="4" t="s">
        <v>51</v>
      </c>
      <c r="D9" s="1" t="s">
        <v>52</v>
      </c>
      <c r="E9" s="1" t="s">
        <v>53</v>
      </c>
      <c r="F9" s="1" t="s">
        <v>17</v>
      </c>
      <c r="G9" s="1" t="s">
        <v>18</v>
      </c>
      <c r="H9" s="1" t="s">
        <v>19</v>
      </c>
      <c r="I9" s="1" t="s">
        <v>20</v>
      </c>
      <c r="J9" s="1" t="s">
        <v>54</v>
      </c>
      <c r="K9" s="1" t="s">
        <v>22</v>
      </c>
      <c r="L9" s="1" t="str">
        <f>HYPERLINK("hhttps://files.afu.se/Downloads/Transcripts/Merged%20(Ryan%20Graves)/2023 06 16 - Witness Citizen - 6.16.23 ROGUE INTEL, MEDIA MANIPULATION, PHENOMENON_MJYOQPSQ8VI - transcript (automated).pdf","Transcript Link")</f>
        <v>Transcript Link</v>
      </c>
      <c r="M9" s="2" t="str">
        <f>HYPERLINK("hhttps://files.afu.se/Downloads/Transcripts/Merged%20(Ryan%20Graves)/2023 06 16 - Witness Citizen - 6.16.23 ROGUE INTEL, MEDIA MANIPULATION, PHENOMENON_MJYOQPSQ8VI - transcript (automated).pdf","Transcript Link")</f>
        <v>Transcript Link</v>
      </c>
    </row>
    <row r="10" ht="135" spans="1:13">
      <c r="A10" s="1" t="s">
        <v>55</v>
      </c>
      <c r="B10" s="1" t="s">
        <v>13</v>
      </c>
      <c r="C10" s="4" t="s">
        <v>56</v>
      </c>
      <c r="D10" s="1" t="s">
        <v>57</v>
      </c>
      <c r="E10" s="1" t="s">
        <v>58</v>
      </c>
      <c r="F10" s="1" t="s">
        <v>17</v>
      </c>
      <c r="G10" s="1" t="s">
        <v>18</v>
      </c>
      <c r="H10" s="1" t="s">
        <v>19</v>
      </c>
      <c r="I10" s="1" t="s">
        <v>20</v>
      </c>
      <c r="J10" s="1" t="s">
        <v>59</v>
      </c>
      <c r="K10" s="1" t="s">
        <v>22</v>
      </c>
      <c r="L10" s="1" t="str">
        <f>HYPERLINK("hhttps://files.afu.se/Downloads/Transcripts/Merged%20(Ryan%20Graves)/2023 06 14 - Witness Citizen - UAP NEWS 6.14.23 UFO WHISTLEBLOWER DAVID GRUSCH's IG COMPLAINT_hUqsIYrExJY - transcript (automated).pdf","Transcript Link")</f>
        <v>Transcript Link</v>
      </c>
      <c r="M10" s="2" t="str">
        <f>HYPERLINK("hhttps://files.afu.se/Downloads/Transcripts/Merged%20(Ryan%20Graves)/2023 06 14 - Witness Citizen - UAP NEWS 6.14.23 UFO WHISTLEBLOWER DAVID GRUSCH's IG COMPLAINT_hUqsIYrExJY - transcript (automated).pdf","Transcript Link")</f>
        <v>Transcript Link</v>
      </c>
    </row>
    <row r="11" ht="135" spans="1:13">
      <c r="A11" s="1" t="s">
        <v>60</v>
      </c>
      <c r="B11" s="1" t="s">
        <v>13</v>
      </c>
      <c r="C11" s="4" t="s">
        <v>61</v>
      </c>
      <c r="D11" s="1" t="s">
        <v>62</v>
      </c>
      <c r="E11" s="1" t="s">
        <v>63</v>
      </c>
      <c r="F11" s="1" t="s">
        <v>17</v>
      </c>
      <c r="G11" s="1" t="s">
        <v>18</v>
      </c>
      <c r="H11" s="1" t="s">
        <v>19</v>
      </c>
      <c r="I11" s="1" t="s">
        <v>20</v>
      </c>
      <c r="J11" s="1" t="s">
        <v>64</v>
      </c>
      <c r="K11" s="1" t="s">
        <v>22</v>
      </c>
      <c r="L11" s="1" t="str">
        <f>HYPERLINK("hhttps://files.afu.se/Downloads/Transcripts/Merged%20(Ryan%20Graves)/2023 06 07 - Witness Citizen - AFTERTHOUGHTS - UAP WHISTLEBLOWER_j_9sOH_nM8E - transcript (automated).pdf","Transcript Link")</f>
        <v>Transcript Link</v>
      </c>
      <c r="M11" s="2" t="str">
        <f>HYPERLINK("hhttps://files.afu.se/Downloads/Transcripts/Merged%20(Ryan%20Graves)/2023 06 07 - Witness Citizen - AFTERTHOUGHTS - UAP WHISTLEBLOWER_j_9sOH_nM8E - transcript (automated).pdf","Transcript Link")</f>
        <v>Transcript Link</v>
      </c>
    </row>
    <row r="12" ht="315" spans="1:13">
      <c r="A12" s="1" t="s">
        <v>65</v>
      </c>
      <c r="B12" s="1" t="s">
        <v>13</v>
      </c>
      <c r="C12" s="4" t="s">
        <v>66</v>
      </c>
      <c r="D12" s="1" t="s">
        <v>67</v>
      </c>
      <c r="E12" s="1" t="s">
        <v>68</v>
      </c>
      <c r="F12" s="1" t="s">
        <v>17</v>
      </c>
      <c r="G12" s="1" t="s">
        <v>18</v>
      </c>
      <c r="H12" s="1" t="s">
        <v>19</v>
      </c>
      <c r="I12" s="1" t="s">
        <v>20</v>
      </c>
      <c r="J12" s="1" t="s">
        <v>69</v>
      </c>
      <c r="K12" s="1" t="s">
        <v>22</v>
      </c>
      <c r="L12" s="1" t="str">
        <f>HYPERLINK("hhttps://files.afu.se/Downloads/Transcripts/Merged%20(Ryan%20Graves)/2023 06 06 - Witness Citizen - UAP NEWS 6.6.23 INTELLIGENCE OFFICIALS… CRAFT OF NON HUMAN ORIGIN_N6ak37D0BuQ - transcript (automated).pdf","Transcript Link")</f>
        <v>Transcript Link</v>
      </c>
      <c r="M12" s="2" t="str">
        <f>HYPERLINK("hhttps://files.afu.se/Downloads/Transcripts/Merged%20(Ryan%20Graves)/2023 06 06 - Witness Citizen - UAP NEWS 6.6.23 INTELLIGENCE OFFICIALS… CRAFT OF NON HUMAN ORIGIN_N6ak37D0BuQ - transcript (automated).pdf","Transcript Link")</f>
        <v>Transcript Link</v>
      </c>
    </row>
    <row r="13" ht="409.5" spans="1:13">
      <c r="A13" s="1" t="s">
        <v>70</v>
      </c>
      <c r="B13" s="1" t="s">
        <v>13</v>
      </c>
      <c r="C13" s="4" t="s">
        <v>71</v>
      </c>
      <c r="D13" s="1" t="s">
        <v>72</v>
      </c>
      <c r="E13" s="1" t="s">
        <v>73</v>
      </c>
      <c r="F13" s="1" t="s">
        <v>17</v>
      </c>
      <c r="G13" s="1" t="s">
        <v>18</v>
      </c>
      <c r="H13" s="1" t="s">
        <v>19</v>
      </c>
      <c r="I13" s="1" t="s">
        <v>20</v>
      </c>
      <c r="J13" s="1" t="s">
        <v>74</v>
      </c>
      <c r="K13" s="1" t="s">
        <v>22</v>
      </c>
      <c r="L13" s="1" t="str">
        <f>HYPERLINK("hhttps://files.afu.se/Downloads/Transcripts/Merged%20(Ryan%20Graves)/2023 06 03 - Witness Citizen - UAP NEWS 6.3.23 OLD ORBS, THE STIGMA, 90 MILE OHIO POLICE CHASE_UCON9-tlUCQ - transcript (automated).pdf","Transcript Link")</f>
        <v>Transcript Link</v>
      </c>
      <c r="M13" s="2" t="str">
        <f>HYPERLINK("hhttps://files.afu.se/Downloads/Transcripts/Merged%20(Ryan%20Graves)/2023 06 03 - Witness Citizen - UAP NEWS 6.3.23 OLD ORBS, THE STIGMA, 90 MILE OHIO POLICE CHASE_UCON9-tlUCQ - transcript (automated).pdf","Transcript Link")</f>
        <v>Transcript Link</v>
      </c>
    </row>
    <row r="14" ht="135" spans="1:13">
      <c r="A14" s="1" t="s">
        <v>75</v>
      </c>
      <c r="B14" s="1" t="s">
        <v>13</v>
      </c>
      <c r="C14" s="4" t="s">
        <v>76</v>
      </c>
      <c r="D14" s="1" t="s">
        <v>77</v>
      </c>
      <c r="E14" s="1" t="s">
        <v>78</v>
      </c>
      <c r="F14" s="1" t="s">
        <v>17</v>
      </c>
      <c r="G14" s="1" t="s">
        <v>18</v>
      </c>
      <c r="H14" s="1" t="s">
        <v>19</v>
      </c>
      <c r="I14" s="1" t="s">
        <v>20</v>
      </c>
      <c r="J14" s="1" t="s">
        <v>79</v>
      </c>
      <c r="K14" s="1" t="s">
        <v>22</v>
      </c>
      <c r="L14" s="1" t="str">
        <f>HYPERLINK("hhttps://files.afu.se/Downloads/Transcripts/Merged%20(Ryan%20Graves)/2023 05 31 - Witness Citizen - NASA FILMS UNIDENTIFIED OBJECTS - MOST EDUCATED ASTRONAUT SAW SPACE ANIMALS_Xc6ChyfFAAY - transcript (automated).pdf","Transcript Link")</f>
        <v>Transcript Link</v>
      </c>
      <c r="M14" s="2" t="str">
        <f>HYPERLINK("hhttps://files.afu.se/Downloads/Transcripts/Merged%20(Ryan%20Graves)/2023 05 31 - Witness Citizen - NASA FILMS UNIDENTIFIED OBJECTS - MOST EDUCATED ASTRONAUT SAW SPACE ANIMALS_Xc6ChyfFAAY - transcript (automated).pdf","Transcript Link")</f>
        <v>Transcript Link</v>
      </c>
    </row>
    <row r="15" ht="409.5" spans="1:13">
      <c r="A15" s="1" t="s">
        <v>80</v>
      </c>
      <c r="B15" s="1" t="s">
        <v>13</v>
      </c>
      <c r="C15" s="4" t="s">
        <v>81</v>
      </c>
      <c r="D15" s="1" t="s">
        <v>82</v>
      </c>
      <c r="E15" s="1" t="s">
        <v>83</v>
      </c>
      <c r="F15" s="1" t="s">
        <v>17</v>
      </c>
      <c r="G15" s="1" t="s">
        <v>18</v>
      </c>
      <c r="H15" s="1" t="s">
        <v>19</v>
      </c>
      <c r="I15" s="1" t="s">
        <v>20</v>
      </c>
      <c r="J15" s="1" t="s">
        <v>84</v>
      </c>
      <c r="K15" s="1" t="s">
        <v>22</v>
      </c>
      <c r="L15" s="1" t="str">
        <f>HYPERLINK("hhttps://files.afu.se/Downloads/Transcripts/Merged%20(Ryan%20Graves)/2023 05 29 - Witness Citizen - The San Diego Flares, A Texas Sheriff and the Purple Healer, What the heck is that!!  _IdlcFZ_h-PQ - transcript (automated).pdf","Transcript Link")</f>
        <v>Transcript Link</v>
      </c>
      <c r="M15" s="2" t="str">
        <f>HYPERLINK("hhttps://files.afu.se/Downloads/Transcripts/Merged%20(Ryan%20Graves)/2023 05 29 - Witness Citizen - The San Diego Flares, A Texas Sheriff and the Purple Healer, What the heck is that!!  _IdlcFZ_h-PQ - transcript (automated).pdf","Transcript Link")</f>
        <v>Transcript Link</v>
      </c>
    </row>
    <row r="16" ht="409.5" spans="1:13">
      <c r="A16" s="1" t="s">
        <v>85</v>
      </c>
      <c r="B16" s="1" t="s">
        <v>13</v>
      </c>
      <c r="C16" s="4" t="s">
        <v>86</v>
      </c>
      <c r="D16" s="1" t="s">
        <v>87</v>
      </c>
      <c r="E16" s="1" t="s">
        <v>88</v>
      </c>
      <c r="F16" s="1" t="s">
        <v>17</v>
      </c>
      <c r="G16" s="1" t="s">
        <v>18</v>
      </c>
      <c r="H16" s="1" t="s">
        <v>19</v>
      </c>
      <c r="I16" s="1" t="s">
        <v>20</v>
      </c>
      <c r="J16" s="1" t="s">
        <v>89</v>
      </c>
      <c r="K16" s="1" t="s">
        <v>22</v>
      </c>
      <c r="L16" s="1" t="str">
        <f>HYPERLINK("hhttps://files.afu.se/Downloads/Transcripts/Merged%20(Ryan%20Graves)/2023 05 27 - Witness Citizen - UFO Joe Unveils  A Fascinating Discussion on Disclosure, News, and the Paranormal_pH1ZV4mewj8 - transcript (automated).pdf","Transcript Link")</f>
        <v>Transcript Link</v>
      </c>
      <c r="M16" s="2" t="str">
        <f>HYPERLINK("hhttps://files.afu.se/Downloads/Transcripts/Merged%20(Ryan%20Graves)/2023 05 27 - Witness Citizen - UFO Joe Unveils  A Fascinating Discussion on Disclosure, News, and the Paranormal_pH1ZV4mewj8 - transcript (automated).pdf","Transcript Link")</f>
        <v>Transcript Link</v>
      </c>
    </row>
    <row r="17" ht="405" spans="1:13">
      <c r="A17" s="1" t="s">
        <v>90</v>
      </c>
      <c r="B17" s="1" t="s">
        <v>13</v>
      </c>
      <c r="C17" s="4" t="s">
        <v>91</v>
      </c>
      <c r="D17" s="1" t="s">
        <v>92</v>
      </c>
      <c r="E17" s="1" t="s">
        <v>93</v>
      </c>
      <c r="F17" s="1" t="s">
        <v>17</v>
      </c>
      <c r="G17" s="1" t="s">
        <v>18</v>
      </c>
      <c r="H17" s="1" t="s">
        <v>19</v>
      </c>
      <c r="I17" s="1" t="s">
        <v>20</v>
      </c>
      <c r="J17" s="1" t="s">
        <v>94</v>
      </c>
      <c r="K17" s="1" t="s">
        <v>22</v>
      </c>
      <c r="L17" s="1" t="str">
        <f>HYPERLINK("hhttps://files.afu.se/Downloads/Transcripts/Merged%20(Ryan%20Graves)/2023 05 26 - Witness Citizen - Post Disclosure World  A Captivating Conversation on the Future of Disclosure   May 26, 2023_RLKYdCyeuMA - transcript (automated).pdf","Transcript Link")</f>
        <v>Transcript Link</v>
      </c>
      <c r="M17" s="2" t="str">
        <f>HYPERLINK("hhttps://files.afu.se/Downloads/Transcripts/Merged%20(Ryan%20Graves)/2023 05 26 - Witness Citizen - Post Disclosure World  A Captivating Conversation on the Future of Disclosure   May 26, 2023_RLKYdCyeuMA - transcript (automated).pdf","Transcript Link")</f>
        <v>Transcript Link</v>
      </c>
    </row>
    <row r="18" ht="409.5" spans="1:13">
      <c r="A18" s="1" t="s">
        <v>95</v>
      </c>
      <c r="B18" s="1" t="s">
        <v>13</v>
      </c>
      <c r="C18" s="4" t="s">
        <v>96</v>
      </c>
      <c r="D18" s="1" t="s">
        <v>97</v>
      </c>
      <c r="E18" s="1" t="s">
        <v>98</v>
      </c>
      <c r="F18" s="1" t="s">
        <v>17</v>
      </c>
      <c r="G18" s="1" t="s">
        <v>18</v>
      </c>
      <c r="H18" s="1" t="s">
        <v>19</v>
      </c>
      <c r="I18" s="1" t="s">
        <v>20</v>
      </c>
      <c r="J18" s="1" t="s">
        <v>99</v>
      </c>
      <c r="K18" s="1" t="s">
        <v>22</v>
      </c>
      <c r="L18" s="1" t="str">
        <f>HYPERLINK("hhttps://files.afu.se/Downloads/Transcripts/Merged%20(Ryan%20Graves)/2023 05 23 - Witness Citizen - UAP NEWS EPISODE 58 Dr Garry Nolan at SALT, The Socorro Sequel, Dante &amp; The Bird Dogs_F4paw21PEGY - transcript (automated).pdf","Transcript Link")</f>
        <v>Transcript Link</v>
      </c>
      <c r="M18" s="2" t="str">
        <f>HYPERLINK("hhttps://files.afu.se/Downloads/Transcripts/Merged%20(Ryan%20Graves)/2023 05 23 - Witness Citizen - UAP NEWS EPISODE 58 Dr Garry Nolan at SALT, The Socorro Sequel, Dante &amp; The Bird Dogs_F4paw21PEGY - transcript (automated).pdf","Transcript Link")</f>
        <v>Transcript Link</v>
      </c>
    </row>
    <row r="19" ht="409.5" spans="1:13">
      <c r="A19" s="1" t="s">
        <v>100</v>
      </c>
      <c r="B19" s="1" t="s">
        <v>13</v>
      </c>
      <c r="C19" s="4" t="s">
        <v>101</v>
      </c>
      <c r="D19" s="1" t="s">
        <v>102</v>
      </c>
      <c r="E19" s="1" t="s">
        <v>103</v>
      </c>
      <c r="F19" s="1" t="s">
        <v>17</v>
      </c>
      <c r="G19" s="1" t="s">
        <v>18</v>
      </c>
      <c r="H19" s="1" t="s">
        <v>19</v>
      </c>
      <c r="I19" s="1" t="s">
        <v>20</v>
      </c>
      <c r="J19" s="1" t="s">
        <v>104</v>
      </c>
      <c r="K19" s="1" t="s">
        <v>22</v>
      </c>
      <c r="L19" s="1" t="str">
        <f>HYPERLINK("hhttps://files.afu.se/Downloads/Transcripts/Merged%20(Ryan%20Graves)/2023 05 20 - Witness Citizen - UAP NEWS 5.20.23 DISCLOSURE HEATS UP, HUSBAND KIDNAPPED by SAUCER, TALK WITH SHANNON SCOTT_zytg7jSvYI0 - transcript (automated).pdf","Transcript Link")</f>
        <v>Transcript Link</v>
      </c>
      <c r="M19" s="2" t="str">
        <f>HYPERLINK("hhttps://files.afu.se/Downloads/Transcripts/Merged%20(Ryan%20Graves)/2023 05 20 - Witness Citizen - UAP NEWS 5.20.23 DISCLOSURE HEATS UP, HUSBAND KIDNAPPED by SAUCER, TALK WITH SHANNON SCOTT_zytg7jSvYI0 - transcript (automated).pdf","Transcript Link")</f>
        <v>Transcript Link</v>
      </c>
    </row>
    <row r="20" ht="135" spans="1:13">
      <c r="A20" s="1" t="s">
        <v>105</v>
      </c>
      <c r="B20" s="1" t="s">
        <v>13</v>
      </c>
      <c r="C20" s="4" t="s">
        <v>106</v>
      </c>
      <c r="D20" s="1" t="s">
        <v>107</v>
      </c>
      <c r="E20" s="1" t="s">
        <v>108</v>
      </c>
      <c r="F20" s="1" t="s">
        <v>17</v>
      </c>
      <c r="G20" s="1" t="s">
        <v>18</v>
      </c>
      <c r="H20" s="1" t="s">
        <v>19</v>
      </c>
      <c r="I20" s="1" t="s">
        <v>20</v>
      </c>
      <c r="J20" s="1" t="s">
        <v>109</v>
      </c>
      <c r="K20" s="1" t="s">
        <v>22</v>
      </c>
      <c r="L20" s="1" t="str">
        <f>HYPERLINK("hhttps://files.afu.se/Downloads/Transcripts/Merged%20(Ryan%20Graves)/2023 05 17 - Witness Citizen - My ODD OBJECTS on VIDEO_LHrdxhyc0HA - transcript (automated).pdf","Transcript Link")</f>
        <v>Transcript Link</v>
      </c>
      <c r="M20" s="2" t="str">
        <f>HYPERLINK("hhttps://files.afu.se/Downloads/Transcripts/Merged%20(Ryan%20Graves)/2023 05 17 - Witness Citizen - My ODD OBJECTS on VIDEO_LHrdxhyc0HA - transcript (automated).pdf","Transcript Link")</f>
        <v>Transcript Link</v>
      </c>
    </row>
    <row r="21" ht="409.5" spans="1:13">
      <c r="A21" s="1" t="s">
        <v>110</v>
      </c>
      <c r="B21" s="1" t="s">
        <v>13</v>
      </c>
      <c r="C21" s="4" t="s">
        <v>111</v>
      </c>
      <c r="D21" s="1" t="s">
        <v>112</v>
      </c>
      <c r="E21" s="1" t="s">
        <v>113</v>
      </c>
      <c r="F21" s="1" t="s">
        <v>17</v>
      </c>
      <c r="G21" s="1" t="s">
        <v>18</v>
      </c>
      <c r="H21" s="1" t="s">
        <v>19</v>
      </c>
      <c r="I21" s="1" t="s">
        <v>20</v>
      </c>
      <c r="J21" s="1" t="s">
        <v>114</v>
      </c>
      <c r="K21" s="1" t="s">
        <v>22</v>
      </c>
      <c r="L21" s="1" t="str">
        <f>HYPERLINK("hhttps://files.afu.se/Downloads/Transcripts/Merged%20(Ryan%20Graves)/2023 05 16 - Witness Citizen - UAP NEWS 5.16.23 NASA TO HOLD PUBLIC MEETING ON UAP, A Miner's Encounter, Vinnie Adams_6E4TXS22s_Q - transcript (automated).pdf","Transcript Link")</f>
        <v>Transcript Link</v>
      </c>
      <c r="M21" s="2" t="str">
        <f>HYPERLINK("hhttps://files.afu.se/Downloads/Transcripts/Merged%20(Ryan%20Graves)/2023 05 16 - Witness Citizen - UAP NEWS 5.16.23 NASA TO HOLD PUBLIC MEETING ON UAP, A Miner's Encounter, Vinnie Adams_6E4TXS22s_Q - transcript (automated).pdf","Transcript Link")</f>
        <v>Transcript Link</v>
      </c>
    </row>
    <row r="22" ht="195" spans="1:13">
      <c r="A22" s="1" t="s">
        <v>115</v>
      </c>
      <c r="B22" s="1" t="s">
        <v>13</v>
      </c>
      <c r="C22" s="4" t="s">
        <v>116</v>
      </c>
      <c r="D22" s="1" t="s">
        <v>117</v>
      </c>
      <c r="E22" s="1" t="s">
        <v>118</v>
      </c>
      <c r="F22" s="1" t="s">
        <v>17</v>
      </c>
      <c r="G22" s="1" t="s">
        <v>18</v>
      </c>
      <c r="H22" s="1" t="s">
        <v>19</v>
      </c>
      <c r="I22" s="1" t="s">
        <v>20</v>
      </c>
      <c r="J22" s="1" t="s">
        <v>119</v>
      </c>
      <c r="K22" s="1" t="s">
        <v>22</v>
      </c>
      <c r="L22" s="1" t="str">
        <f>HYPERLINK("hhttps://files.afu.se/Downloads/Transcripts/Merged%20(Ryan%20Graves)/2023 05 13 - Witness Citizen - GLOWING AURAS &amp; BLACK MONEY - NYT 2017 - READING -_geWLMF52R-Y - transcript (automated).pdf","Transcript Link")</f>
        <v>Transcript Link</v>
      </c>
      <c r="M22" s="2" t="str">
        <f>HYPERLINK("hhttps://files.afu.se/Downloads/Transcripts/Merged%20(Ryan%20Graves)/2023 05 13 - Witness Citizen - GLOWING AURAS &amp; BLACK MONEY - NYT 2017 - READING -_geWLMF52R-Y - transcript (automated).pdf","Transcript Link")</f>
        <v>Transcript Link</v>
      </c>
    </row>
    <row r="23" ht="270" spans="1:13">
      <c r="A23" s="1" t="s">
        <v>120</v>
      </c>
      <c r="B23" s="1" t="s">
        <v>13</v>
      </c>
      <c r="C23" s="4" t="s">
        <v>121</v>
      </c>
      <c r="D23" s="1" t="s">
        <v>122</v>
      </c>
      <c r="E23" s="1" t="s">
        <v>123</v>
      </c>
      <c r="F23" s="1" t="s">
        <v>17</v>
      </c>
      <c r="G23" s="1" t="s">
        <v>18</v>
      </c>
      <c r="H23" s="1" t="s">
        <v>19</v>
      </c>
      <c r="I23" s="1" t="s">
        <v>20</v>
      </c>
      <c r="J23" s="1" t="s">
        <v>124</v>
      </c>
      <c r="K23" s="1" t="s">
        <v>22</v>
      </c>
      <c r="L23" s="1" t="str">
        <f>HYPERLINK("hhttps://files.afu.se/Downloads/Transcripts/Merged%20(Ryan%20Graves)/2023 05 11 - Witness Citizen - THE BROKEN ARROW INCIDENT 1964_j6B28a0yhaE - transcript (automated).pdf","Transcript Link")</f>
        <v>Transcript Link</v>
      </c>
      <c r="M23" s="2" t="str">
        <f>HYPERLINK("hhttps://files.afu.se/Downloads/Transcripts/Merged%20(Ryan%20Graves)/2023 05 11 - Witness Citizen - THE BROKEN ARROW INCIDENT 1964_j6B28a0yhaE - transcript (automated).pdf","Transcript Link")</f>
        <v>Transcript Link</v>
      </c>
    </row>
    <row r="24" ht="409.5" spans="1:13">
      <c r="A24" s="1" t="s">
        <v>125</v>
      </c>
      <c r="B24" s="1" t="s">
        <v>13</v>
      </c>
      <c r="C24" s="4" t="s">
        <v>126</v>
      </c>
      <c r="D24" s="1" t="s">
        <v>127</v>
      </c>
      <c r="E24" s="1" t="s">
        <v>128</v>
      </c>
      <c r="F24" s="1" t="s">
        <v>17</v>
      </c>
      <c r="G24" s="1" t="s">
        <v>18</v>
      </c>
      <c r="H24" s="1" t="s">
        <v>19</v>
      </c>
      <c r="I24" s="1" t="s">
        <v>20</v>
      </c>
      <c r="J24" s="1" t="s">
        <v>129</v>
      </c>
      <c r="K24" s="1" t="s">
        <v>22</v>
      </c>
      <c r="L24" s="1" t="str">
        <f>HYPERLINK("hhttps://files.afu.se/Downloads/Transcripts/Merged%20(Ryan%20Graves)/2023 05 10 - Witness Citizen - 2019 NAVY ENCOUNTER, STEPHENVILLE CASE, HIGH BRASS TESTIFIES - UAP NEWS 5.10.23_GYuZo-ESNkw - transcript (automated).pdf","Transcript Link")</f>
        <v>Transcript Link</v>
      </c>
      <c r="M24" s="2" t="str">
        <f>HYPERLINK("hhttps://files.afu.se/Downloads/Transcripts/Merged%20(Ryan%20Graves)/2023 05 10 - Witness Citizen - 2019 NAVY ENCOUNTER, STEPHENVILLE CASE, HIGH BRASS TESTIFIES - UAP NEWS 5.10.23_GYuZo-ESNkw - transcript (automated).pdf","Transcript Link")</f>
        <v>Transcript Link</v>
      </c>
    </row>
    <row r="25" ht="409.5" spans="1:13">
      <c r="A25" s="1" t="s">
        <v>130</v>
      </c>
      <c r="B25" s="1" t="s">
        <v>13</v>
      </c>
      <c r="C25" s="4" t="s">
        <v>131</v>
      </c>
      <c r="D25" s="1" t="s">
        <v>132</v>
      </c>
      <c r="E25" s="1" t="s">
        <v>133</v>
      </c>
      <c r="F25" s="1" t="s">
        <v>17</v>
      </c>
      <c r="G25" s="1" t="s">
        <v>18</v>
      </c>
      <c r="H25" s="1" t="s">
        <v>19</v>
      </c>
      <c r="I25" s="1" t="s">
        <v>20</v>
      </c>
      <c r="J25" s="1" t="s">
        <v>134</v>
      </c>
      <c r="K25" s="1" t="s">
        <v>22</v>
      </c>
      <c r="L25" s="1" t="str">
        <f>HYPERLINK("hhttps://files.afu.se/Downloads/Transcripts/Merged%20(Ryan%20Graves)/2023 05 07 - Witness Citizen - CE2 CASE  LT JOSEPH LONG TONOPAH NEVADA_dJ3ce_Yr8VE - transcript (automated).pdf","Transcript Link")</f>
        <v>Transcript Link</v>
      </c>
      <c r="M25" s="2" t="str">
        <f>HYPERLINK("hhttps://files.afu.se/Downloads/Transcripts/Merged%20(Ryan%20Graves)/2023 05 07 - Witness Citizen - CE2 CASE  LT JOSEPH LONG TONOPAH NEVADA_dJ3ce_Yr8VE - transcript (automated).pdf","Transcript Link")</f>
        <v>Transcript Link</v>
      </c>
    </row>
    <row r="26" ht="409.5" spans="1:13">
      <c r="A26" s="1" t="s">
        <v>135</v>
      </c>
      <c r="B26" s="1" t="s">
        <v>13</v>
      </c>
      <c r="C26" s="4" t="s">
        <v>136</v>
      </c>
      <c r="D26" s="1" t="s">
        <v>137</v>
      </c>
      <c r="E26" s="1" t="s">
        <v>138</v>
      </c>
      <c r="F26" s="1" t="s">
        <v>17</v>
      </c>
      <c r="G26" s="1" t="s">
        <v>18</v>
      </c>
      <c r="H26" s="1" t="s">
        <v>19</v>
      </c>
      <c r="I26" s="1" t="s">
        <v>20</v>
      </c>
      <c r="J26" s="1" t="s">
        <v>139</v>
      </c>
      <c r="K26" s="1" t="s">
        <v>22</v>
      </c>
      <c r="L26" s="1" t="str">
        <f>HYPERLINK("hhttps://files.afu.se/Downloads/Transcripts/Merged%20(Ryan%20Graves)/2023 05 05 - Witness Citizen - GLASS RAIN_rmZdPVFhoRQ - transcript (automated).pdf","Transcript Link")</f>
        <v>Transcript Link</v>
      </c>
      <c r="M26" s="2" t="str">
        <f>HYPERLINK("hhttps://files.afu.se/Downloads/Transcripts/Merged%20(Ryan%20Graves)/2023 05 05 - Witness Citizen - GLASS RAIN_rmZdPVFhoRQ - transcript (automated).pdf","Transcript Link")</f>
        <v>Transcript Link</v>
      </c>
    </row>
    <row r="27" ht="285" spans="1:13">
      <c r="A27" s="1" t="s">
        <v>140</v>
      </c>
      <c r="B27" s="1" t="s">
        <v>13</v>
      </c>
      <c r="C27" s="4" t="s">
        <v>141</v>
      </c>
      <c r="D27" s="1" t="s">
        <v>142</v>
      </c>
      <c r="E27" s="1" t="s">
        <v>143</v>
      </c>
      <c r="F27" s="1" t="s">
        <v>17</v>
      </c>
      <c r="G27" s="1" t="s">
        <v>18</v>
      </c>
      <c r="H27" s="1" t="s">
        <v>19</v>
      </c>
      <c r="I27" s="1" t="s">
        <v>20</v>
      </c>
      <c r="J27" s="1" t="s">
        <v>144</v>
      </c>
      <c r="K27" s="1" t="s">
        <v>22</v>
      </c>
      <c r="L27" s="1" t="str">
        <f>HYPERLINK("hhttps://files.afu.se/Downloads/Transcripts/Merged%20(Ryan%20Graves)/2023 05 02 - Witness Citizen - TESTIMONY FROM RADAR OPERATOR WASHINGTON DC 1952_8EaKB0XP9Rw - transcript (automated).pdf","Transcript Link")</f>
        <v>Transcript Link</v>
      </c>
      <c r="M27" s="2" t="str">
        <f>HYPERLINK("hhttps://files.afu.se/Downloads/Transcripts/Merged%20(Ryan%20Graves)/2023 05 02 - Witness Citizen - TESTIMONY FROM RADAR OPERATOR WASHINGTON DC 1952_8EaKB0XP9Rw - transcript (automated).pdf","Transcript Link")</f>
        <v>Transcript Link</v>
      </c>
    </row>
    <row r="28" ht="150" spans="1:13">
      <c r="A28" s="1" t="s">
        <v>145</v>
      </c>
      <c r="B28" s="1" t="s">
        <v>13</v>
      </c>
      <c r="C28" s="4" t="s">
        <v>146</v>
      </c>
      <c r="D28" s="1" t="s">
        <v>147</v>
      </c>
      <c r="E28" s="1" t="s">
        <v>148</v>
      </c>
      <c r="F28" s="1" t="s">
        <v>17</v>
      </c>
      <c r="G28" s="1" t="s">
        <v>18</v>
      </c>
      <c r="H28" s="1" t="s">
        <v>19</v>
      </c>
      <c r="I28" s="1" t="s">
        <v>20</v>
      </c>
      <c r="J28" s="1" t="s">
        <v>149</v>
      </c>
      <c r="K28" s="1" t="s">
        <v>22</v>
      </c>
      <c r="L28" s="1" t="str">
        <f>HYPERLINK("hhttps://files.afu.se/Downloads/Transcripts/Merged%20(Ryan%20Graves)/2023 04 23 - Witness Citizen - TESTIMONY-LTJG Haven US Navy 1950 - Lakehurst, New Jersey - Live Reading_aemIalV0lII - transcript (automated).pdf","Transcript Link")</f>
        <v>Transcript Link</v>
      </c>
      <c r="M28" s="2" t="str">
        <f>HYPERLINK("hhttps://files.afu.se/Downloads/Transcripts/Merged%20(Ryan%20Graves)/2023 04 23 - Witness Citizen - TESTIMONY-LTJG Haven US Navy 1950 - Lakehurst, New Jersey - Live Reading_aemIalV0lII - transcript (automated).pdf","Transcript Link")</f>
        <v>Transcript Link</v>
      </c>
    </row>
    <row r="29" ht="240" spans="1:13">
      <c r="A29" s="1" t="s">
        <v>145</v>
      </c>
      <c r="B29" s="1" t="s">
        <v>13</v>
      </c>
      <c r="C29" s="4" t="s">
        <v>150</v>
      </c>
      <c r="D29" s="1" t="s">
        <v>151</v>
      </c>
      <c r="E29" s="1" t="s">
        <v>152</v>
      </c>
      <c r="F29" s="1" t="s">
        <v>17</v>
      </c>
      <c r="G29" s="1" t="s">
        <v>18</v>
      </c>
      <c r="H29" s="1" t="s">
        <v>19</v>
      </c>
      <c r="I29" s="1" t="s">
        <v>20</v>
      </c>
      <c r="J29" s="1" t="s">
        <v>153</v>
      </c>
      <c r="K29" s="1" t="s">
        <v>22</v>
      </c>
      <c r="L29" s="1" t="str">
        <f>HYPERLINK("hhttps://files.afu.se/Downloads/Transcripts/Merged%20(Ryan%20Graves)/2023 04 23 - Witness Citizen - REACTION TO SENATE HEARINGS ON UAP_waBYj7V_uW8 - transcript (automated).pdf","Transcript Link")</f>
        <v>Transcript Link</v>
      </c>
      <c r="M29" s="2" t="str">
        <f>HYPERLINK("hhttps://files.afu.se/Downloads/Transcripts/Merged%20(Ryan%20Graves)/2023 04 23 - Witness Citizen - REACTION TO SENATE HEARINGS ON UAP_waBYj7V_uW8 - transcript (automated).pdf","Transcript Link")</f>
        <v>Transcript Link</v>
      </c>
    </row>
    <row r="30" ht="285" spans="1:13">
      <c r="A30" s="1" t="s">
        <v>154</v>
      </c>
      <c r="B30" s="1" t="s">
        <v>13</v>
      </c>
      <c r="C30" s="4" t="s">
        <v>155</v>
      </c>
      <c r="D30" s="1" t="s">
        <v>156</v>
      </c>
      <c r="E30" s="1" t="s">
        <v>157</v>
      </c>
      <c r="F30" s="1" t="s">
        <v>17</v>
      </c>
      <c r="G30" s="1" t="s">
        <v>18</v>
      </c>
      <c r="H30" s="1" t="s">
        <v>19</v>
      </c>
      <c r="I30" s="1" t="s">
        <v>20</v>
      </c>
      <c r="J30" s="1" t="s">
        <v>158</v>
      </c>
      <c r="K30" s="1" t="s">
        <v>22</v>
      </c>
      <c r="L30" s="1" t="str">
        <f>HYPERLINK("hhttps://files.afu.se/Downloads/Transcripts/Merged%20(Ryan%20Graves)/2023 04 22 - Witness Citizen - MINOT AIR FORCE BASE 1968 - CASE PROFILE_lVZD29lmOQ4 - transcript (automated).pdf","Transcript Link")</f>
        <v>Transcript Link</v>
      </c>
      <c r="M30" s="2" t="str">
        <f>HYPERLINK("hhttps://files.afu.se/Downloads/Transcripts/Merged%20(Ryan%20Graves)/2023 04 22 - Witness Citizen - MINOT AIR FORCE BASE 1968 - CASE PROFILE_lVZD29lmOQ4 - transcript (automated).pdf","Transcript Link")</f>
        <v>Transcript Link</v>
      </c>
    </row>
    <row r="31" ht="180" spans="1:13">
      <c r="A31" s="1" t="s">
        <v>159</v>
      </c>
      <c r="B31" s="1" t="s">
        <v>13</v>
      </c>
      <c r="C31" s="4" t="s">
        <v>160</v>
      </c>
      <c r="D31" s="1" t="s">
        <v>161</v>
      </c>
      <c r="E31" s="1" t="s">
        <v>162</v>
      </c>
      <c r="F31" s="1" t="s">
        <v>17</v>
      </c>
      <c r="G31" s="1" t="s">
        <v>18</v>
      </c>
      <c r="H31" s="1" t="s">
        <v>19</v>
      </c>
      <c r="I31" s="1" t="s">
        <v>20</v>
      </c>
      <c r="J31" s="1" t="s">
        <v>163</v>
      </c>
      <c r="K31" s="1" t="s">
        <v>22</v>
      </c>
      <c r="L31" s="1" t="str">
        <f>HYPERLINK("hhttps://files.afu.se/Downloads/Transcripts/Merged%20(Ryan%20Graves)/2023 04 15 - Witness Citizen - Project Blue Book  Anomalous Propagation_qnBpGd9m2-s - transcript (automated).pdf","Transcript Link")</f>
        <v>Transcript Link</v>
      </c>
      <c r="M31" s="2" t="str">
        <f>HYPERLINK("hhttps://files.afu.se/Downloads/Transcripts/Merged%20(Ryan%20Graves)/2023 04 15 - Witness Citizen - Project Blue Book  Anomalous Propagation_qnBpGd9m2-s - transcript (automated).pdf","Transcript Link")</f>
        <v>Transcript Link</v>
      </c>
    </row>
    <row r="32" ht="135" spans="1:13">
      <c r="A32" s="1" t="s">
        <v>164</v>
      </c>
      <c r="B32" s="1" t="s">
        <v>13</v>
      </c>
      <c r="C32" s="4" t="s">
        <v>165</v>
      </c>
      <c r="D32" s="1" t="s">
        <v>166</v>
      </c>
      <c r="E32" s="1" t="s">
        <v>167</v>
      </c>
      <c r="F32" s="1" t="s">
        <v>17</v>
      </c>
      <c r="G32" s="1" t="s">
        <v>18</v>
      </c>
      <c r="H32" s="1" t="s">
        <v>19</v>
      </c>
      <c r="I32" s="1" t="s">
        <v>20</v>
      </c>
      <c r="J32" s="1" t="s">
        <v>168</v>
      </c>
      <c r="K32" s="1" t="s">
        <v>22</v>
      </c>
      <c r="L32" s="1" t="str">
        <f>HYPERLINK("hhttps://files.afu.se/Downloads/Transcripts/Merged%20(Ryan%20Graves)/2023 04 13 - Witness Citizen - Songs for space travel (3 song set)_JZZ42dg-n7Q - transcript (automated).pdf","Transcript Link")</f>
        <v>Transcript Link</v>
      </c>
      <c r="M32" s="2" t="str">
        <f>HYPERLINK("hhttps://files.afu.se/Downloads/Transcripts/Merged%20(Ryan%20Graves)/2023 04 13 - Witness Citizen - Songs for space travel (3 song set)_JZZ42dg-n7Q - transcript (automated).pdf","Transcript Link")</f>
        <v>Transcript Link</v>
      </c>
    </row>
    <row r="33" ht="255" spans="1:13">
      <c r="A33" s="1" t="s">
        <v>169</v>
      </c>
      <c r="B33" s="1" t="s">
        <v>13</v>
      </c>
      <c r="C33" s="4" t="s">
        <v>170</v>
      </c>
      <c r="D33" s="1" t="s">
        <v>171</v>
      </c>
      <c r="E33" s="1" t="s">
        <v>172</v>
      </c>
      <c r="F33" s="1" t="s">
        <v>17</v>
      </c>
      <c r="G33" s="1" t="s">
        <v>18</v>
      </c>
      <c r="H33" s="1" t="s">
        <v>19</v>
      </c>
      <c r="I33" s="1" t="s">
        <v>20</v>
      </c>
      <c r="J33" s="1" t="s">
        <v>173</v>
      </c>
      <c r="K33" s="1" t="s">
        <v>22</v>
      </c>
      <c r="L33" s="1" t="str">
        <f>HYPERLINK("hhttps://files.afu.se/Downloads/Transcripts/Merged%20(Ryan%20Graves)/2023 03 10 - Witness Citizen - AD ASTRA_zw1L7wOaW4k - transcript (automated).pdf","Transcript Link")</f>
        <v>Transcript Link</v>
      </c>
      <c r="M33" s="2" t="str">
        <f>HYPERLINK("hhttps://files.afu.se/Downloads/Transcripts/Merged%20(Ryan%20Graves)/2023 03 10 - Witness Citizen - AD ASTRA_zw1L7wOaW4k - transcript (automated).pdf","Transcript Link")</f>
        <v>Transcript Link</v>
      </c>
    </row>
    <row r="34" ht="409.5" spans="1:13">
      <c r="A34" s="1" t="s">
        <v>174</v>
      </c>
      <c r="B34" s="1" t="s">
        <v>13</v>
      </c>
      <c r="C34" s="4" t="s">
        <v>175</v>
      </c>
      <c r="D34" s="1" t="s">
        <v>176</v>
      </c>
      <c r="E34" s="1" t="s">
        <v>177</v>
      </c>
      <c r="F34" s="1" t="s">
        <v>17</v>
      </c>
      <c r="G34" s="1" t="s">
        <v>18</v>
      </c>
      <c r="H34" s="1" t="s">
        <v>19</v>
      </c>
      <c r="I34" s="1" t="s">
        <v>20</v>
      </c>
      <c r="J34" s="1" t="s">
        <v>178</v>
      </c>
      <c r="K34" s="1" t="s">
        <v>22</v>
      </c>
      <c r="L34" s="1" t="str">
        <f>HYPERLINK("hhttps://files.afu.se/Downloads/Transcripts/Merged%20(Ryan%20Graves)/2022 12 18 - Witness Citizen - %23uap On A Collision Course_Dmwn8YreYU8 - transcript (automated).pdf","Transcript Link")</f>
        <v>Transcript Link</v>
      </c>
      <c r="M34" s="2" t="str">
        <f>HYPERLINK("hhttps://files.afu.se/Downloads/Transcripts/Merged%20(Ryan%20Graves)/2022 12 18 - Witness Citizen - %23uap On A Collision Course_Dmwn8YreYU8 - transcript (automated).pdf","Transcript Link")</f>
        <v>Transcript Link</v>
      </c>
    </row>
    <row r="35" ht="165" spans="1:13">
      <c r="A35" s="1" t="s">
        <v>179</v>
      </c>
      <c r="B35" s="1" t="s">
        <v>13</v>
      </c>
      <c r="C35" s="4" t="s">
        <v>180</v>
      </c>
      <c r="D35" s="1" t="s">
        <v>181</v>
      </c>
      <c r="E35" s="1" t="s">
        <v>182</v>
      </c>
      <c r="F35" s="1" t="s">
        <v>17</v>
      </c>
      <c r="G35" s="1" t="s">
        <v>18</v>
      </c>
      <c r="H35" s="1" t="s">
        <v>19</v>
      </c>
      <c r="I35" s="1" t="s">
        <v>20</v>
      </c>
      <c r="J35" s="1" t="s">
        <v>183</v>
      </c>
      <c r="K35" s="1" t="s">
        <v>22</v>
      </c>
      <c r="L35" s="1" t="str">
        <f>HYPERLINK("hhttps://files.afu.se/Downloads/Transcripts/Merged%20(Ryan%20Graves)/2022 11 18 - Witness Citizen - UAP NEWS 11.18.22 with Jay Christopher King_TkNGyVDFQNE - transcript (automated).pdf","Transcript Link")</f>
        <v>Transcript Link</v>
      </c>
      <c r="M35" s="2" t="str">
        <f>HYPERLINK("hhttps://files.afu.se/Downloads/Transcripts/Merged%20(Ryan%20Graves)/2022 11 18 - Witness Citizen - UAP NEWS 11.18.22 with Jay Christopher King_TkNGyVDFQNE - transcript (automated).pdf","Transcript Link")</f>
        <v>Transcript Link</v>
      </c>
    </row>
    <row r="36" ht="135" spans="1:13">
      <c r="A36" s="1" t="s">
        <v>184</v>
      </c>
      <c r="B36" s="1" t="s">
        <v>13</v>
      </c>
      <c r="C36" s="4" t="s">
        <v>185</v>
      </c>
      <c r="D36" s="1" t="s">
        <v>186</v>
      </c>
      <c r="E36" s="1" t="s">
        <v>187</v>
      </c>
      <c r="F36" s="1" t="s">
        <v>17</v>
      </c>
      <c r="G36" s="1" t="s">
        <v>18</v>
      </c>
      <c r="H36" s="1" t="s">
        <v>19</v>
      </c>
      <c r="I36" s="1" t="s">
        <v>20</v>
      </c>
      <c r="J36" s="1" t="s">
        <v>188</v>
      </c>
      <c r="K36" s="1" t="s">
        <v>22</v>
      </c>
      <c r="L36" s="1" t="str">
        <f>HYPERLINK("hhttps://files.afu.se/Downloads/Transcripts/Merged%20(Ryan%20Graves)/2022 08 25 - Witness Citizen - UAP News w  co host Jay Christopher King and Engaging the Phenomenon_hCfrN1B4kXU - transcript (automated).pdf","Transcript Link")</f>
        <v>Transcript Link</v>
      </c>
      <c r="M36" s="2" t="str">
        <f>HYPERLINK("hhttps://files.afu.se/Downloads/Transcripts/Merged%20(Ryan%20Graves)/2022 08 25 - Witness Citizen - UAP News w  co host Jay Christopher King and Engaging the Phenomenon_hCfrN1B4kXU - transcript (automated).pdf","Transcript Link")</f>
        <v>Transcript Link</v>
      </c>
    </row>
    <row r="37" ht="409.5" spans="1:13">
      <c r="A37" s="1" t="s">
        <v>189</v>
      </c>
      <c r="B37" s="1" t="s">
        <v>13</v>
      </c>
      <c r="C37" s="4" t="s">
        <v>190</v>
      </c>
      <c r="D37" s="1" t="s">
        <v>191</v>
      </c>
      <c r="E37" s="1" t="s">
        <v>192</v>
      </c>
      <c r="F37" s="1" t="s">
        <v>17</v>
      </c>
      <c r="G37" s="1" t="s">
        <v>18</v>
      </c>
      <c r="H37" s="1" t="s">
        <v>19</v>
      </c>
      <c r="I37" s="1" t="s">
        <v>20</v>
      </c>
      <c r="J37" s="1" t="s">
        <v>193</v>
      </c>
      <c r="K37" s="1" t="s">
        <v>22</v>
      </c>
      <c r="L37" s="1" t="str">
        <f>HYPERLINK("hhttps://files.afu.se/Downloads/Transcripts/Merged%20(Ryan%20Graves)/2022 08 18 - Witness Citizen - Dr Michael P Masters and The Extratempestrial Model w  co-host Jay Christopher King_IlCFHXYcCpk - transcript (automated).pdf","Transcript Link")</f>
        <v>Transcript Link</v>
      </c>
      <c r="M37" s="2" t="str">
        <f>HYPERLINK("hhttps://files.afu.se/Downloads/Transcripts/Merged%20(Ryan%20Graves)/2022 08 18 - Witness Citizen - Dr Michael P Masters and The Extratempestrial Model w  co-host Jay Christopher King_IlCFHXYcCpk - transcript (automated).pdf","Transcript Link")</f>
        <v>Transcript Link</v>
      </c>
    </row>
    <row r="38" ht="210" spans="1:13">
      <c r="A38" s="1" t="s">
        <v>189</v>
      </c>
      <c r="B38" s="1" t="s">
        <v>13</v>
      </c>
      <c r="C38" s="4" t="s">
        <v>194</v>
      </c>
      <c r="D38" s="1" t="s">
        <v>195</v>
      </c>
      <c r="E38" s="1" t="s">
        <v>196</v>
      </c>
      <c r="F38" s="1" t="s">
        <v>17</v>
      </c>
      <c r="G38" s="1" t="s">
        <v>18</v>
      </c>
      <c r="H38" s="1" t="s">
        <v>19</v>
      </c>
      <c r="I38" s="1" t="s">
        <v>20</v>
      </c>
      <c r="J38" s="1" t="s">
        <v>197</v>
      </c>
      <c r="K38" s="1" t="s">
        <v>22</v>
      </c>
      <c r="L38" s="1" t="str">
        <f>HYPERLINK("hhttps://files.afu.se/Downloads/Transcripts/Merged%20(Ryan%20Graves)/2022 08 18 - Witness Citizen - Dr. Avi Loeb and The Galileo Project w  co-host Jay Christopher King_DLi3-lBjm8o - transcript (automated).pdf","Transcript Link")</f>
        <v>Transcript Link</v>
      </c>
      <c r="M38" s="2" t="str">
        <f>HYPERLINK("hhttps://files.afu.se/Downloads/Transcripts/Merged%20(Ryan%20Graves)/2022 08 18 - Witness Citizen - Dr. Avi Loeb and The Galileo Project w  co-host Jay Christopher King_DLi3-lBjm8o - transcript (automated).pdf","Transcript Link")</f>
        <v>Transcript Link</v>
      </c>
    </row>
    <row r="39" ht="210" spans="1:13">
      <c r="A39" s="1" t="s">
        <v>198</v>
      </c>
      <c r="B39" s="1" t="s">
        <v>13</v>
      </c>
      <c r="C39" s="4" t="s">
        <v>199</v>
      </c>
      <c r="D39" s="1" t="s">
        <v>200</v>
      </c>
      <c r="E39" s="1" t="s">
        <v>201</v>
      </c>
      <c r="F39" s="1" t="s">
        <v>17</v>
      </c>
      <c r="G39" s="1" t="s">
        <v>18</v>
      </c>
      <c r="H39" s="1" t="s">
        <v>19</v>
      </c>
      <c r="I39" s="1" t="s">
        <v>20</v>
      </c>
      <c r="J39" s="1" t="s">
        <v>202</v>
      </c>
      <c r="K39" s="1" t="s">
        <v>22</v>
      </c>
      <c r="L39" s="1" t="str">
        <f>HYPERLINK("hhttps://files.afu.se/Downloads/Transcripts/Merged%20(Ryan%20Graves)/2022 08 14 - Witness Citizen - Vinnie Adams  Dan Zetterstrom The Calvine Photo and Phenomenology_Ofdh5oJOefk - transcript (automated).pdf","Transcript Link")</f>
        <v>Transcript Link</v>
      </c>
      <c r="M39" s="2" t="str">
        <f>HYPERLINK("hhttps://files.afu.se/Downloads/Transcripts/Merged%20(Ryan%20Graves)/2022 08 14 - Witness Citizen - Vinnie Adams  Dan Zetterstrom The Calvine Photo and Phenomenology_Ofdh5oJOefk - transcript (automated).pdf","Transcript Link")</f>
        <v>Transcript Link</v>
      </c>
    </row>
    <row r="40" ht="135" spans="1:13">
      <c r="A40" s="1" t="s">
        <v>203</v>
      </c>
      <c r="B40" s="1" t="s">
        <v>13</v>
      </c>
      <c r="C40" s="4" t="s">
        <v>204</v>
      </c>
      <c r="D40" s="1" t="s">
        <v>205</v>
      </c>
      <c r="E40" s="1" t="s">
        <v>206</v>
      </c>
      <c r="F40" s="1" t="s">
        <v>17</v>
      </c>
      <c r="G40" s="1" t="s">
        <v>18</v>
      </c>
      <c r="H40" s="1" t="s">
        <v>19</v>
      </c>
      <c r="I40" s="1" t="s">
        <v>20</v>
      </c>
      <c r="J40" s="1" t="s">
        <v>207</v>
      </c>
      <c r="K40" s="1" t="s">
        <v>22</v>
      </c>
      <c r="L40" s="1" t="str">
        <f>HYPERLINK("hhttps://files.afu.se/Downloads/Transcripts/Merged%20(Ryan%20Graves)/2022 08 04 - Witness Citizen - UAP NEWS 8.03.22 w  Jay Christopher King.. covering Dr Gary Nolan, Hal Puthoff and more_qAxLNHhItNg - transcript (automated).pdf","Transcript Link")</f>
        <v>Transcript Link</v>
      </c>
      <c r="M40" s="2" t="str">
        <f>HYPERLINK("hhttps://files.afu.se/Downloads/Transcripts/Merged%20(Ryan%20Graves)/2022 08 04 - Witness Citizen - UAP NEWS 8.03.22 w  Jay Christopher King.. covering Dr Gary Nolan, Hal Puthoff and more_qAxLNHhItNg - transcript (automated).pdf","Transcript Link")</f>
        <v>Transcript Link</v>
      </c>
    </row>
    <row r="41" ht="240" spans="1:13">
      <c r="A41" s="1" t="s">
        <v>208</v>
      </c>
      <c r="B41" s="1" t="s">
        <v>13</v>
      </c>
      <c r="C41" s="4" t="s">
        <v>209</v>
      </c>
      <c r="D41" s="1" t="s">
        <v>210</v>
      </c>
      <c r="E41" s="1" t="s">
        <v>211</v>
      </c>
      <c r="F41" s="1" t="s">
        <v>17</v>
      </c>
      <c r="G41" s="1" t="s">
        <v>18</v>
      </c>
      <c r="H41" s="1" t="s">
        <v>19</v>
      </c>
      <c r="I41" s="1" t="s">
        <v>20</v>
      </c>
      <c r="J41" s="1" t="s">
        <v>212</v>
      </c>
      <c r="K41" s="1" t="s">
        <v>22</v>
      </c>
      <c r="L41" s="1" t="str">
        <f>HYPERLINK("hhttps://files.afu.se/Downloads/Transcripts/Merged%20(Ryan%20Graves)/2022 08 03 - Witness Citizen - UAP NEWS 8.2.22 %23ufo %23uap documents_8A8nXRcni5o - transcript (automated).pdf","Transcript Link")</f>
        <v>Transcript Link</v>
      </c>
      <c r="M41" s="2" t="str">
        <f>HYPERLINK("hhttps://files.afu.se/Downloads/Transcripts/Merged%20(Ryan%20Graves)/2022 08 03 - Witness Citizen - UAP NEWS 8.2.22 %23ufo %23uap documents_8A8nXRcni5o - transcript (automated).pdf","Transcript Link")</f>
        <v>Transcript Link</v>
      </c>
    </row>
    <row r="42" ht="409.5" spans="1:13">
      <c r="A42" s="1" t="s">
        <v>213</v>
      </c>
      <c r="B42" s="1" t="s">
        <v>13</v>
      </c>
      <c r="C42" s="4" t="s">
        <v>214</v>
      </c>
      <c r="D42" s="1" t="s">
        <v>215</v>
      </c>
      <c r="E42" s="1" t="s">
        <v>216</v>
      </c>
      <c r="F42" s="1" t="s">
        <v>17</v>
      </c>
      <c r="G42" s="1" t="s">
        <v>18</v>
      </c>
      <c r="H42" s="1" t="s">
        <v>19</v>
      </c>
      <c r="I42" s="1" t="s">
        <v>20</v>
      </c>
      <c r="J42" s="1" t="s">
        <v>217</v>
      </c>
      <c r="K42" s="1" t="s">
        <v>22</v>
      </c>
      <c r="L42" s="1" t="str">
        <f>HYPERLINK("hhttps://files.afu.se/Downloads/Transcripts/Merged%20(Ryan%20Graves)/2022 07 28 - Witness Citizen - Interview with Randall Nickerson-Director of Ariel Phenomenon w  co-host Jay Christopher King_4oOm2zfn8Wk - transcript (automated).pdf","Transcript Link")</f>
        <v>Transcript Link</v>
      </c>
      <c r="M42" s="2" t="str">
        <f>HYPERLINK("hhttps://files.afu.se/Downloads/Transcripts/Merged%20(Ryan%20Graves)/2022 07 28 - Witness Citizen - Interview with Randall Nickerson-Director of Ariel Phenomenon w  co-host Jay Christopher King_4oOm2zfn8Wk - transcript (automated).pdf","Transcript Link")</f>
        <v>Transcript Link</v>
      </c>
    </row>
    <row r="43" ht="135" spans="1:13">
      <c r="A43" s="1" t="s">
        <v>218</v>
      </c>
      <c r="B43" s="1" t="s">
        <v>13</v>
      </c>
      <c r="C43" s="4" t="s">
        <v>219</v>
      </c>
      <c r="D43" s="1" t="s">
        <v>220</v>
      </c>
      <c r="E43" s="1" t="s">
        <v>221</v>
      </c>
      <c r="F43" s="1" t="s">
        <v>17</v>
      </c>
      <c r="G43" s="1" t="s">
        <v>18</v>
      </c>
      <c r="H43" s="1" t="s">
        <v>19</v>
      </c>
      <c r="I43" s="1" t="s">
        <v>20</v>
      </c>
      <c r="J43" s="1" t="s">
        <v>222</v>
      </c>
      <c r="K43" s="1" t="s">
        <v>22</v>
      </c>
      <c r="L43" s="1" t="str">
        <f>HYPERLINK("hhttps://files.afu.se/Downloads/Transcripts/Merged%20(Ryan%20Graves)/2022 07 21 - Witness Citizen - UAP NEWS &amp; CLASSIC CASES 7.20.22 w  Jay Christopher King_iVWJDXEWYxo - transcript (automated).pdf","Transcript Link")</f>
        <v>Transcript Link</v>
      </c>
      <c r="M43" s="2" t="str">
        <f>HYPERLINK("hhttps://files.afu.se/Downloads/Transcripts/Merged%20(Ryan%20Graves)/2022 07 21 - Witness Citizen - UAP NEWS &amp; CLASSIC CASES 7.20.22 w  Jay Christopher King_iVWJDXEWYxo - transcript (automated).pdf","Transcript Link")</f>
        <v>Transcript Link</v>
      </c>
    </row>
    <row r="44" ht="225" spans="1:13">
      <c r="A44" s="1" t="s">
        <v>223</v>
      </c>
      <c r="B44" s="1" t="s">
        <v>13</v>
      </c>
      <c r="C44" s="4" t="s">
        <v>224</v>
      </c>
      <c r="D44" s="1" t="s">
        <v>225</v>
      </c>
      <c r="E44" s="1" t="s">
        <v>226</v>
      </c>
      <c r="F44" s="1" t="s">
        <v>17</v>
      </c>
      <c r="G44" s="1" t="s">
        <v>18</v>
      </c>
      <c r="H44" s="1" t="s">
        <v>19</v>
      </c>
      <c r="I44" s="1" t="s">
        <v>20</v>
      </c>
      <c r="J44" s="1" t="s">
        <v>227</v>
      </c>
      <c r="K44" s="1" t="s">
        <v>22</v>
      </c>
      <c r="L44" s="1" t="str">
        <f>HYPERLINK("hhttps://files.afu.se/Downloads/Transcripts/Merged%20(Ryan%20Graves)/2022 07 14 - Witness Citizen - UAP NEWS 7.13.22 with Jay Christopher King, Katie Howland, and Christopher Sharp_kyZDz-qKqlE - transcript (automated).pdf","Transcript Link")</f>
        <v>Transcript Link</v>
      </c>
      <c r="M44" s="2" t="str">
        <f>HYPERLINK("hhttps://files.afu.se/Downloads/Transcripts/Merged%20(Ryan%20Graves)/2022 07 14 - Witness Citizen - UAP NEWS 7.13.22 with Jay Christopher King, Katie Howland, and Christopher Sharp_kyZDz-qKqlE - transcript (automated).pdf","Transcript Link")</f>
        <v>Transcript Link</v>
      </c>
    </row>
    <row r="45" ht="135" spans="1:13">
      <c r="A45" s="1" t="s">
        <v>228</v>
      </c>
      <c r="B45" s="1" t="s">
        <v>13</v>
      </c>
      <c r="C45" s="4" t="s">
        <v>229</v>
      </c>
      <c r="D45" s="1" t="s">
        <v>230</v>
      </c>
      <c r="E45" s="1" t="s">
        <v>231</v>
      </c>
      <c r="F45" s="1" t="s">
        <v>17</v>
      </c>
      <c r="G45" s="1" t="s">
        <v>18</v>
      </c>
      <c r="H45" s="1" t="s">
        <v>19</v>
      </c>
      <c r="I45" s="1" t="s">
        <v>20</v>
      </c>
      <c r="J45" s="1" t="s">
        <v>232</v>
      </c>
      <c r="K45" s="1" t="s">
        <v>22</v>
      </c>
      <c r="L45" s="1" t="str">
        <f>HYPERLINK("hhttps://files.afu.se/Downloads/Transcripts/Merged%20(Ryan%20Graves)/2022 07 12 - Witness Citizen - 89 Military Encounters with UFOs that remain Unidentified_UGAp4JtLiSI - transcript (automated).pdf","Transcript Link")</f>
        <v>Transcript Link</v>
      </c>
      <c r="M45" s="2" t="str">
        <f>HYPERLINK("hhttps://files.afu.se/Downloads/Transcripts/Merged%20(Ryan%20Graves)/2022 07 12 - Witness Citizen - 89 Military Encounters with UFOs that remain Unidentified_UGAp4JtLiSI - transcript (automated).pdf","Transcript Link")</f>
        <v>Transcript Link</v>
      </c>
    </row>
    <row r="46" ht="285" spans="1:13">
      <c r="A46" s="1" t="s">
        <v>233</v>
      </c>
      <c r="B46" s="1" t="s">
        <v>13</v>
      </c>
      <c r="C46" s="4" t="s">
        <v>234</v>
      </c>
      <c r="D46" s="1" t="s">
        <v>235</v>
      </c>
      <c r="E46" s="1" t="s">
        <v>236</v>
      </c>
      <c r="F46" s="1" t="s">
        <v>17</v>
      </c>
      <c r="G46" s="1" t="s">
        <v>18</v>
      </c>
      <c r="H46" s="1" t="s">
        <v>19</v>
      </c>
      <c r="I46" s="1" t="s">
        <v>20</v>
      </c>
      <c r="J46" s="1" t="s">
        <v>237</v>
      </c>
      <c r="K46" s="1" t="s">
        <v>22</v>
      </c>
      <c r="L46" s="1" t="str">
        <f>HYPERLINK("hhttps://files.afu.se/Downloads/Transcripts/Merged%20(Ryan%20Graves)/2022 06 30 - Witness Citizen - UAP NEWS 6.29.22 Brazilian UFO Hearings w  Jay Christopher King_QX2F9MwJhG8 - transcript (automated).pdf","Transcript Link")</f>
        <v>Transcript Link</v>
      </c>
      <c r="M46" s="2" t="str">
        <f>HYPERLINK("hhttps://files.afu.se/Downloads/Transcripts/Merged%20(Ryan%20Graves)/2022 06 30 - Witness Citizen - UAP NEWS 6.29.22 Brazilian UFO Hearings w  Jay Christopher King_QX2F9MwJhG8 - transcript (automated).pdf","Transcript Link")</f>
        <v>Transcript Link</v>
      </c>
    </row>
    <row r="47" ht="285" spans="1:13">
      <c r="A47" s="1" t="s">
        <v>238</v>
      </c>
      <c r="B47" s="1" t="s">
        <v>13</v>
      </c>
      <c r="C47" s="4" t="s">
        <v>239</v>
      </c>
      <c r="D47" s="1" t="s">
        <v>240</v>
      </c>
      <c r="E47" s="1" t="s">
        <v>241</v>
      </c>
      <c r="F47" s="1" t="s">
        <v>17</v>
      </c>
      <c r="G47" s="1" t="s">
        <v>18</v>
      </c>
      <c r="H47" s="1" t="s">
        <v>19</v>
      </c>
      <c r="I47" s="1" t="s">
        <v>20</v>
      </c>
      <c r="J47" s="1" t="s">
        <v>242</v>
      </c>
      <c r="K47" s="1" t="s">
        <v>22</v>
      </c>
      <c r="L47" s="1" t="str">
        <f>HYPERLINK("hhttps://files.afu.se/Downloads/Transcripts/Merged%20(Ryan%20Graves)/2022 06 23 - Witness Citizen - UAP NEWS 6.22.22- Lue Elizondo IG Complaint -with co-host Jay Christopher King_SakePbRvuzk - transcript (automated).pdf","Transcript Link")</f>
        <v>Transcript Link</v>
      </c>
      <c r="M47" s="2" t="str">
        <f>HYPERLINK("hhttps://files.afu.se/Downloads/Transcripts/Merged%20(Ryan%20Graves)/2022 06 23 - Witness Citizen - UAP NEWS 6.22.22- Lue Elizondo IG Complaint -with co-host Jay Christopher King_SakePbRvuzk - transcript (automated).pdf","Transcript Link")</f>
        <v>Transcript Link</v>
      </c>
    </row>
    <row r="48" ht="255" spans="1:13">
      <c r="A48" s="1" t="s">
        <v>243</v>
      </c>
      <c r="B48" s="1" t="s">
        <v>13</v>
      </c>
      <c r="C48" s="4" t="s">
        <v>244</v>
      </c>
      <c r="D48" s="1" t="s">
        <v>245</v>
      </c>
      <c r="E48" s="1" t="s">
        <v>246</v>
      </c>
      <c r="F48" s="1" t="s">
        <v>17</v>
      </c>
      <c r="G48" s="1" t="s">
        <v>18</v>
      </c>
      <c r="H48" s="1" t="s">
        <v>19</v>
      </c>
      <c r="I48" s="1" t="s">
        <v>20</v>
      </c>
      <c r="J48" s="1" t="s">
        <v>247</v>
      </c>
      <c r="K48" s="1" t="s">
        <v>22</v>
      </c>
      <c r="L48" s="1" t="str">
        <f>HYPERLINK("hhttps://files.afu.se/Downloads/Transcripts/Merged%20(Ryan%20Graves)/2022 06 17 - Witness Citizen - MILABS &amp; The Working Group with Melinda Leslie_EtG0qw1JwOs - transcript (automated).pdf","Transcript Link")</f>
        <v>Transcript Link</v>
      </c>
      <c r="M48" s="2" t="str">
        <f>HYPERLINK("hhttps://files.afu.se/Downloads/Transcripts/Merged%20(Ryan%20Graves)/2022 06 17 - Witness Citizen - MILABS &amp; The Working Group with Melinda Leslie_EtG0qw1JwOs - transcript (automated).pdf","Transcript Link")</f>
        <v>Transcript Link</v>
      </c>
    </row>
    <row r="49" ht="409.5" spans="1:13">
      <c r="A49" s="1" t="s">
        <v>248</v>
      </c>
      <c r="B49" s="1" t="s">
        <v>13</v>
      </c>
      <c r="C49" s="4" t="s">
        <v>249</v>
      </c>
      <c r="D49" s="1" t="s">
        <v>250</v>
      </c>
      <c r="E49" s="1" t="s">
        <v>251</v>
      </c>
      <c r="F49" s="1" t="s">
        <v>17</v>
      </c>
      <c r="G49" s="1" t="s">
        <v>18</v>
      </c>
      <c r="H49" s="1" t="s">
        <v>19</v>
      </c>
      <c r="I49" s="1" t="s">
        <v>20</v>
      </c>
      <c r="J49" s="1" t="s">
        <v>252</v>
      </c>
      <c r="K49" s="1" t="s">
        <v>22</v>
      </c>
      <c r="L49" s="1" t="str">
        <f>HYPERLINK("hhttps://files.afu.se/Downloads/Transcripts/Merged%20(Ryan%20Graves)/2022 06 16 - Witness Citizen - UAP NEWS 6.15.22 with Jay Christopher King_i1sxtoIOacc - transcript (automated).pdf","Transcript Link")</f>
        <v>Transcript Link</v>
      </c>
      <c r="M49" s="2" t="str">
        <f>HYPERLINK("hhttps://files.afu.se/Downloads/Transcripts/Merged%20(Ryan%20Graves)/2022 06 16 - Witness Citizen - UAP NEWS 6.15.22 with Jay Christopher King_i1sxtoIOacc - transcript (automated).pdf","Transcript Link")</f>
        <v>Transcript Link</v>
      </c>
    </row>
    <row r="50" ht="135" spans="1:13">
      <c r="A50" s="1" t="s">
        <v>253</v>
      </c>
      <c r="B50" s="1" t="s">
        <v>13</v>
      </c>
      <c r="C50" s="4" t="s">
        <v>254</v>
      </c>
      <c r="D50" s="1" t="s">
        <v>255</v>
      </c>
      <c r="F50" s="1" t="s">
        <v>17</v>
      </c>
      <c r="G50" s="1" t="s">
        <v>18</v>
      </c>
      <c r="H50" s="1" t="s">
        <v>19</v>
      </c>
      <c r="I50" s="1" t="s">
        <v>20</v>
      </c>
      <c r="J50" s="1" t="s">
        <v>256</v>
      </c>
      <c r="K50" s="1" t="s">
        <v>22</v>
      </c>
      <c r="L50" s="1" t="str">
        <f>HYPERLINK("hhttps://files.afu.se/Downloads/Transcripts/Merged%20(Ryan%20Graves)/2022 06 15 - Witness Citizen - Special Guest  UFO Researcher  Robert Koford_ir5IWbfwi1s - transcript (automated).pdf","Transcript Link")</f>
        <v>Transcript Link</v>
      </c>
      <c r="M50" s="2" t="str">
        <f>HYPERLINK("hhttps://files.afu.se/Downloads/Transcripts/Merged%20(Ryan%20Graves)/2022 06 15 - Witness Citizen - Special Guest  UFO Researcher  Robert Koford_ir5IWbfwi1s - transcript (automated).pdf","Transcript Link")</f>
        <v>Transcript Link</v>
      </c>
    </row>
    <row r="51" ht="135" spans="1:13">
      <c r="A51" s="1" t="s">
        <v>257</v>
      </c>
      <c r="B51" s="1" t="s">
        <v>13</v>
      </c>
      <c r="C51" s="4" t="s">
        <v>258</v>
      </c>
      <c r="D51" s="1" t="s">
        <v>259</v>
      </c>
      <c r="F51" s="1" t="s">
        <v>17</v>
      </c>
      <c r="G51" s="1" t="s">
        <v>18</v>
      </c>
      <c r="H51" s="1" t="s">
        <v>19</v>
      </c>
      <c r="I51" s="1" t="s">
        <v>20</v>
      </c>
      <c r="J51" s="1" t="s">
        <v>260</v>
      </c>
      <c r="K51" s="1" t="s">
        <v>22</v>
      </c>
      <c r="L51" s="1" t="str">
        <f>HYPERLINK("hhttps://files.afu.se/Downloads/Transcripts/Merged%20(Ryan%20Graves)/2022 06 14 - Witness Citizen - NASA &amp; UFOs  The History_YN6kx60Rvjw - transcript (automated).pdf","Transcript Link")</f>
        <v>Transcript Link</v>
      </c>
      <c r="M51" s="2" t="str">
        <f>HYPERLINK("hhttps://files.afu.se/Downloads/Transcripts/Merged%20(Ryan%20Graves)/2022 06 14 - Witness Citizen - NASA &amp; UFOs  The History_YN6kx60Rvjw - transcript (automated).pdf","Transcript Link")</f>
        <v>Transcript Link</v>
      </c>
    </row>
    <row r="52" ht="135" spans="1:13">
      <c r="A52" s="1" t="s">
        <v>261</v>
      </c>
      <c r="B52" s="1" t="s">
        <v>13</v>
      </c>
      <c r="C52" s="4" t="s">
        <v>262</v>
      </c>
      <c r="D52" s="1" t="s">
        <v>263</v>
      </c>
      <c r="E52" s="1" t="s">
        <v>264</v>
      </c>
      <c r="F52" s="1" t="s">
        <v>17</v>
      </c>
      <c r="G52" s="1" t="s">
        <v>18</v>
      </c>
      <c r="H52" s="1" t="s">
        <v>19</v>
      </c>
      <c r="I52" s="1" t="s">
        <v>20</v>
      </c>
      <c r="J52" s="1" t="s">
        <v>265</v>
      </c>
      <c r="K52" s="1" t="s">
        <v>22</v>
      </c>
      <c r="L52" s="1" t="str">
        <f>HYPERLINK("hhttps://files.afu.se/Downloads/Transcripts/Merged%20(Ryan%20Graves)/2022 06 11 - Witness Citizen - Conversation with Danny Silva_xqWfNtkYQRo - transcript (automated).pdf","Transcript Link")</f>
        <v>Transcript Link</v>
      </c>
      <c r="M52" s="2" t="str">
        <f>HYPERLINK("hhttps://files.afu.se/Downloads/Transcripts/Merged%20(Ryan%20Graves)/2022 06 11 - Witness Citizen - Conversation with Danny Silva_xqWfNtkYQRo - transcript (automated).pdf","Transcript Link")</f>
        <v>Transcript Link</v>
      </c>
    </row>
    <row r="53" ht="135" spans="1:13">
      <c r="A53" s="1" t="s">
        <v>266</v>
      </c>
      <c r="B53" s="1" t="s">
        <v>13</v>
      </c>
      <c r="C53" s="4" t="s">
        <v>267</v>
      </c>
      <c r="D53" s="1" t="s">
        <v>268</v>
      </c>
      <c r="E53" s="4" t="s">
        <v>269</v>
      </c>
      <c r="F53" s="1" t="s">
        <v>17</v>
      </c>
      <c r="G53" s="1" t="s">
        <v>18</v>
      </c>
      <c r="H53" s="1" t="s">
        <v>19</v>
      </c>
      <c r="I53" s="1" t="s">
        <v>20</v>
      </c>
      <c r="J53" s="1" t="s">
        <v>270</v>
      </c>
      <c r="K53" s="1" t="s">
        <v>22</v>
      </c>
      <c r="L53" s="1" t="str">
        <f>HYPERLINK("hhttps://files.afu.se/Downloads/Transcripts/Merged%20(Ryan%20Graves)/2022 06 10 - Witness Citizen - Interview with Ryan Burns from Space Wolf Research (outside of Skinwalker Ranch)_vyc3xtQvzoc - transcript (automated).pdf","Transcript Link")</f>
        <v>Transcript Link</v>
      </c>
      <c r="M53" s="2" t="str">
        <f>HYPERLINK("hhttps://files.afu.se/Downloads/Transcripts/Merged%20(Ryan%20Graves)/2022 06 10 - Witness Citizen - Interview with Ryan Burns from Space Wolf Research (outside of Skinwalker Ranch)_vyc3xtQvzoc - transcript (automated).pdf","Transcript Link")</f>
        <v>Transcript Link</v>
      </c>
    </row>
    <row r="54" ht="409.5" spans="1:13">
      <c r="A54" s="1" t="s">
        <v>271</v>
      </c>
      <c r="B54" s="1" t="s">
        <v>13</v>
      </c>
      <c r="C54" s="4" t="s">
        <v>272</v>
      </c>
      <c r="D54" s="1" t="s">
        <v>273</v>
      </c>
      <c r="E54" s="1" t="s">
        <v>274</v>
      </c>
      <c r="F54" s="1" t="s">
        <v>17</v>
      </c>
      <c r="G54" s="1" t="s">
        <v>18</v>
      </c>
      <c r="H54" s="1" t="s">
        <v>19</v>
      </c>
      <c r="I54" s="1" t="s">
        <v>20</v>
      </c>
      <c r="J54" s="1" t="s">
        <v>275</v>
      </c>
      <c r="K54" s="1" t="s">
        <v>22</v>
      </c>
      <c r="L54" s="1" t="str">
        <f>HYPERLINK("hhttps://files.afu.se/Downloads/Transcripts/Merged%20(Ryan%20Graves)/2022 06 08 - Witness Citizen - Conversation with Stephen Bassett -with co-host Jay Christopher King_4jnrQTqJ8yc - transcript (automated).pdf","Transcript Link")</f>
        <v>Transcript Link</v>
      </c>
      <c r="M54" s="2" t="str">
        <f>HYPERLINK("hhttps://files.afu.se/Downloads/Transcripts/Merged%20(Ryan%20Graves)/2022 06 08 - Witness Citizen - Conversation with Stephen Bassett -with co-host Jay Christopher King_4jnrQTqJ8yc - transcript (automated).pdf","Transcript Link")</f>
        <v>Transcript Link</v>
      </c>
    </row>
    <row r="55" ht="135" spans="1:13">
      <c r="A55" s="1" t="s">
        <v>276</v>
      </c>
      <c r="B55" s="1" t="s">
        <v>13</v>
      </c>
      <c r="C55" s="4" t="s">
        <v>277</v>
      </c>
      <c r="D55" s="1" t="s">
        <v>278</v>
      </c>
      <c r="F55" s="1" t="s">
        <v>17</v>
      </c>
      <c r="G55" s="1" t="s">
        <v>18</v>
      </c>
      <c r="H55" s="1" t="s">
        <v>19</v>
      </c>
      <c r="I55" s="1" t="s">
        <v>20</v>
      </c>
      <c r="J55" s="1" t="s">
        <v>279</v>
      </c>
      <c r="K55" s="1" t="s">
        <v>22</v>
      </c>
      <c r="L55" s="1" t="str">
        <f>HYPERLINK("hhttps://files.afu.se/Downloads/Transcripts/Merged%20(Ryan%20Graves)/2022 06 06 - Witness Citizen - UAP NEWS 6.5.22 Special “What the heck is that” edition__URl3TNgQMA - transcript (automated).pdf","Transcript Link")</f>
        <v>Transcript Link</v>
      </c>
      <c r="M55" s="2" t="str">
        <f>HYPERLINK("hhttps://files.afu.se/Downloads/Transcripts/Merged%20(Ryan%20Graves)/2022 06 06 - Witness Citizen - UAP NEWS 6.5.22 Special “What the heck is that” edition__URl3TNgQMA - transcript (automated).pdf","Transcript Link")</f>
        <v>Transcript Link</v>
      </c>
    </row>
    <row r="56" ht="165" spans="1:13">
      <c r="A56" s="1" t="s">
        <v>280</v>
      </c>
      <c r="B56" s="1" t="s">
        <v>13</v>
      </c>
      <c r="C56" s="4" t="s">
        <v>281</v>
      </c>
      <c r="D56" s="1" t="s">
        <v>282</v>
      </c>
      <c r="E56" s="1" t="s">
        <v>283</v>
      </c>
      <c r="F56" s="1" t="s">
        <v>17</v>
      </c>
      <c r="G56" s="1" t="s">
        <v>18</v>
      </c>
      <c r="H56" s="1" t="s">
        <v>19</v>
      </c>
      <c r="I56" s="1" t="s">
        <v>20</v>
      </c>
      <c r="J56" s="1" t="s">
        <v>284</v>
      </c>
      <c r="K56" s="1" t="s">
        <v>22</v>
      </c>
      <c r="L56" s="1" t="str">
        <f>HYPERLINK("hhttps://files.afu.se/Downloads/Transcripts/Merged%20(Ryan%20Graves)/2022 06 03 - Witness Citizen - UAP NEWS 6.02.22 with Jay Christopher King_j28abGJBI4g - transcript (automated).pdf","Transcript Link")</f>
        <v>Transcript Link</v>
      </c>
      <c r="M56" s="2" t="str">
        <f>HYPERLINK("hhttps://files.afu.se/Downloads/Transcripts/Merged%20(Ryan%20Graves)/2022 06 03 - Witness Citizen - UAP NEWS 6.02.22 with Jay Christopher King_j28abGJBI4g - transcript (automated).pdf","Transcript Link")</f>
        <v>Transcript Link</v>
      </c>
    </row>
    <row r="57" ht="150" spans="1:13">
      <c r="A57" s="1" t="s">
        <v>285</v>
      </c>
      <c r="B57" s="1" t="s">
        <v>13</v>
      </c>
      <c r="C57" s="4" t="s">
        <v>286</v>
      </c>
      <c r="D57" s="1" t="s">
        <v>287</v>
      </c>
      <c r="E57" s="1" t="s">
        <v>288</v>
      </c>
      <c r="F57" s="1" t="s">
        <v>17</v>
      </c>
      <c r="G57" s="1" t="s">
        <v>18</v>
      </c>
      <c r="H57" s="1" t="s">
        <v>19</v>
      </c>
      <c r="I57" s="1" t="s">
        <v>20</v>
      </c>
      <c r="J57" s="1" t="s">
        <v>289</v>
      </c>
      <c r="K57" s="1" t="s">
        <v>22</v>
      </c>
      <c r="L57" s="1" t="str">
        <f>HYPERLINK("hhttps://files.afu.se/Downloads/Transcripts/Merged%20(Ryan%20Graves)/2022 05 26 - Witness Citizen - UAP NEWS 5.25.22 The Eric Davis Admiral Wilson Notes - co-host Jay Christopher King_h0u_arA9tYI - transcript (automated).pdf","Transcript Link")</f>
        <v>Transcript Link</v>
      </c>
      <c r="M57" s="2" t="str">
        <f>HYPERLINK("hhttps://files.afu.se/Downloads/Transcripts/Merged%20(Ryan%20Graves)/2022 05 26 - Witness Citizen - UAP NEWS 5.25.22 The Eric Davis Admiral Wilson Notes - co-host Jay Christopher King_h0u_arA9tYI - transcript (automated).pdf","Transcript Link")</f>
        <v>Transcript Link</v>
      </c>
    </row>
    <row r="58" ht="285" spans="1:13">
      <c r="A58" s="1" t="s">
        <v>290</v>
      </c>
      <c r="B58" s="1" t="s">
        <v>13</v>
      </c>
      <c r="C58" s="4" t="s">
        <v>291</v>
      </c>
      <c r="D58" s="1" t="s">
        <v>292</v>
      </c>
      <c r="E58" s="1" t="s">
        <v>293</v>
      </c>
      <c r="F58" s="1" t="s">
        <v>17</v>
      </c>
      <c r="G58" s="1" t="s">
        <v>18</v>
      </c>
      <c r="H58" s="1" t="s">
        <v>19</v>
      </c>
      <c r="I58" s="1" t="s">
        <v>20</v>
      </c>
      <c r="J58" s="1" t="s">
        <v>294</v>
      </c>
      <c r="K58" s="1" t="s">
        <v>22</v>
      </c>
      <c r="L58" s="1" t="str">
        <f>HYPERLINK("hhttps://files.afu.se/Downloads/Transcripts/Merged%20(Ryan%20Graves)/2022 05 25 - Witness Citizen - Conversation with Former Malmstrom AFB Captain Robert Salas - %23ufo %23uap_w0CIr8w2b0U - transcript (automated).pdf","Transcript Link")</f>
        <v>Transcript Link</v>
      </c>
      <c r="M58" s="2" t="str">
        <f>HYPERLINK("hhttps://files.afu.se/Downloads/Transcripts/Merged%20(Ryan%20Graves)/2022 05 25 - Witness Citizen - Conversation with Former Malmstrom AFB Captain Robert Salas - %23ufo %23uap_w0CIr8w2b0U - transcript (automated).pdf","Transcript Link")</f>
        <v>Transcript Link</v>
      </c>
    </row>
    <row r="59" ht="135" spans="1:13">
      <c r="A59" s="1" t="s">
        <v>295</v>
      </c>
      <c r="B59" s="1" t="s">
        <v>13</v>
      </c>
      <c r="C59" s="4" t="s">
        <v>296</v>
      </c>
      <c r="D59" s="1" t="s">
        <v>297</v>
      </c>
      <c r="F59" s="1" t="s">
        <v>17</v>
      </c>
      <c r="G59" s="1" t="s">
        <v>18</v>
      </c>
      <c r="H59" s="1" t="s">
        <v>19</v>
      </c>
      <c r="I59" s="1" t="s">
        <v>20</v>
      </c>
      <c r="J59" s="1" t="s">
        <v>298</v>
      </c>
      <c r="K59" s="1" t="s">
        <v>22</v>
      </c>
      <c r="L59" s="1" t="str">
        <f>HYPERLINK("hhttps://files.afu.se/Downloads/Transcripts/Merged%20(Ryan%20Graves)/2022 05 24 - Witness Citizen - UFOs Render Nukes Inoperable- Malmstrom AFB_Y0lciP030Z4 - transcript (automated).pdf","Transcript Link")</f>
        <v>Transcript Link</v>
      </c>
      <c r="M59" s="2" t="str">
        <f>HYPERLINK("hhttps://files.afu.se/Downloads/Transcripts/Merged%20(Ryan%20Graves)/2022 05 24 - Witness Citizen - UFOs Render Nukes Inoperable- Malmstrom AFB_Y0lciP030Z4 - transcript (automated).pdf","Transcript Link")</f>
        <v>Transcript Link</v>
      </c>
    </row>
    <row r="60" ht="135" spans="1:13">
      <c r="A60" s="1" t="s">
        <v>299</v>
      </c>
      <c r="B60" s="1" t="s">
        <v>13</v>
      </c>
      <c r="C60" s="4" t="s">
        <v>300</v>
      </c>
      <c r="D60" s="1" t="s">
        <v>301</v>
      </c>
      <c r="F60" s="1" t="s">
        <v>17</v>
      </c>
      <c r="G60" s="1" t="s">
        <v>18</v>
      </c>
      <c r="H60" s="1" t="s">
        <v>19</v>
      </c>
      <c r="I60" s="1" t="s">
        <v>20</v>
      </c>
      <c r="J60" s="1" t="s">
        <v>302</v>
      </c>
      <c r="K60" s="1" t="s">
        <v>22</v>
      </c>
      <c r="L60" s="1" t="str">
        <f>HYPERLINK("hhttps://files.afu.se/Downloads/Transcripts/Merged%20(Ryan%20Graves)/2022 05 23 - Witness Citizen - UAP News 5.22.22 Aftermath of the Congressional Hearings on UFOs_zgwQsYeCsNo - transcript (automated).pdf","Transcript Link")</f>
        <v>Transcript Link</v>
      </c>
      <c r="M60" s="2" t="str">
        <f>HYPERLINK("hhttps://files.afu.se/Downloads/Transcripts/Merged%20(Ryan%20Graves)/2022 05 23 - Witness Citizen - UAP News 5.22.22 Aftermath of the Congressional Hearings on UFOs_zgwQsYeCsNo - transcript (automated).pdf","Transcript Link")</f>
        <v>Transcript Link</v>
      </c>
    </row>
    <row r="61" ht="135" spans="1:13">
      <c r="A61" s="1" t="s">
        <v>303</v>
      </c>
      <c r="B61" s="1" t="s">
        <v>13</v>
      </c>
      <c r="C61" s="4" t="s">
        <v>304</v>
      </c>
      <c r="D61" s="1" t="s">
        <v>305</v>
      </c>
      <c r="E61" s="4" t="s">
        <v>306</v>
      </c>
      <c r="F61" s="1" t="s">
        <v>17</v>
      </c>
      <c r="G61" s="1" t="s">
        <v>18</v>
      </c>
      <c r="H61" s="1" t="s">
        <v>19</v>
      </c>
      <c r="I61" s="1" t="s">
        <v>20</v>
      </c>
      <c r="J61" s="1" t="s">
        <v>307</v>
      </c>
      <c r="K61" s="1" t="s">
        <v>22</v>
      </c>
      <c r="L61" s="1" t="str">
        <f>HYPERLINK("hhttps://files.afu.se/Downloads/Transcripts/Merged%20(Ryan%20Graves)/2022 05 17 - Witness Citizen - Congressional hearing play by play with Disclosure Team, That UFO Podcast, and more_eu86Z3yayAE - transcript (automated).pdf","Transcript Link")</f>
        <v>Transcript Link</v>
      </c>
      <c r="M61" s="2" t="str">
        <f>HYPERLINK("hhttps://files.afu.se/Downloads/Transcripts/Merged%20(Ryan%20Graves)/2022 05 17 - Witness Citizen - Congressional hearing play by play with Disclosure Team, That UFO Podcast, and more_eu86Z3yayAE - transcript (automated).pdf","Transcript Link")</f>
        <v>Transcript Link</v>
      </c>
    </row>
    <row r="62" ht="150" spans="1:13">
      <c r="A62" s="1" t="s">
        <v>308</v>
      </c>
      <c r="B62" s="1" t="s">
        <v>13</v>
      </c>
      <c r="C62" s="4" t="s">
        <v>309</v>
      </c>
      <c r="D62" s="1" t="s">
        <v>310</v>
      </c>
      <c r="E62" s="1" t="s">
        <v>311</v>
      </c>
      <c r="F62" s="1" t="s">
        <v>17</v>
      </c>
      <c r="G62" s="1" t="s">
        <v>18</v>
      </c>
      <c r="H62" s="1" t="s">
        <v>19</v>
      </c>
      <c r="I62" s="1" t="s">
        <v>20</v>
      </c>
      <c r="J62" s="1" t="s">
        <v>312</v>
      </c>
      <c r="K62" s="1" t="s">
        <v>22</v>
      </c>
      <c r="L62" s="1" t="str">
        <f>HYPERLINK("hhttps://files.afu.se/Downloads/Transcripts/Merged%20(Ryan%20Graves)/2022 05 14 - Witness Citizen - Interview with Katie Howland w  co- host Jay Christopher King_GIJyMXeNt3E - transcript (automated).pdf","Transcript Link")</f>
        <v>Transcript Link</v>
      </c>
      <c r="M62" s="2" t="str">
        <f>HYPERLINK("hhttps://files.afu.se/Downloads/Transcripts/Merged%20(Ryan%20Graves)/2022 05 14 - Witness Citizen - Interview with Katie Howland w  co- host Jay Christopher King_GIJyMXeNt3E - transcript (automated).pdf","Transcript Link")</f>
        <v>Transcript Link</v>
      </c>
    </row>
    <row r="63" ht="150" spans="1:13">
      <c r="A63" s="1" t="s">
        <v>313</v>
      </c>
      <c r="B63" s="1" t="s">
        <v>13</v>
      </c>
      <c r="C63" s="4" t="s">
        <v>314</v>
      </c>
      <c r="D63" s="1" t="s">
        <v>315</v>
      </c>
      <c r="E63" s="4" t="s">
        <v>316</v>
      </c>
      <c r="F63" s="1" t="s">
        <v>17</v>
      </c>
      <c r="G63" s="1" t="s">
        <v>18</v>
      </c>
      <c r="H63" s="1" t="s">
        <v>19</v>
      </c>
      <c r="I63" s="1" t="s">
        <v>20</v>
      </c>
      <c r="J63" s="1" t="s">
        <v>317</v>
      </c>
      <c r="K63" s="1" t="s">
        <v>22</v>
      </c>
      <c r="L63" s="1" t="str">
        <f>HYPERLINK("hhttps://files.afu.se/Downloads/Transcripts/Merged%20(Ryan%20Graves)/2022 05 12 - Witness Citizen - UAP NEWS 5.11.22 -What Congress Should Ask- W  Jay Christopher King_EE4piP8pvrQ - transcript (automated).pdf","Transcript Link")</f>
        <v>Transcript Link</v>
      </c>
      <c r="M63" s="2" t="str">
        <f>HYPERLINK("hhttps://files.afu.se/Downloads/Transcripts/Merged%20(Ryan%20Graves)/2022 05 12 - Witness Citizen - UAP NEWS 5.11.22 -What Congress Should Ask- W  Jay Christopher King_EE4piP8pvrQ - transcript (automated).pdf","Transcript Link")</f>
        <v>Transcript Link</v>
      </c>
    </row>
    <row r="64" ht="135" spans="1:13">
      <c r="A64" s="1" t="s">
        <v>318</v>
      </c>
      <c r="B64" s="1" t="s">
        <v>13</v>
      </c>
      <c r="C64" s="4" t="s">
        <v>319</v>
      </c>
      <c r="D64" s="1" t="s">
        <v>320</v>
      </c>
      <c r="E64" s="4" t="s">
        <v>321</v>
      </c>
      <c r="F64" s="1" t="s">
        <v>17</v>
      </c>
      <c r="G64" s="1" t="s">
        <v>18</v>
      </c>
      <c r="H64" s="1" t="s">
        <v>19</v>
      </c>
      <c r="I64" s="1" t="s">
        <v>20</v>
      </c>
      <c r="J64" s="1" t="s">
        <v>322</v>
      </c>
      <c r="K64" s="1" t="s">
        <v>22</v>
      </c>
      <c r="L64" s="1" t="str">
        <f>HYPERLINK("hhttps://files.afu.se/Downloads/Transcripts/Merged%20(Ryan%20Graves)/2022 05 10 - Witness Citizen - Guest  Ralph Blumenthal, UAP NEWS 5.10.22, UFO Hearings Next week_qCDwN3x3KPs - transcript (automated).pdf","Transcript Link")</f>
        <v>Transcript Link</v>
      </c>
      <c r="M64" s="2" t="str">
        <f>HYPERLINK("hhttps://files.afu.se/Downloads/Transcripts/Merged%20(Ryan%20Graves)/2022 05 10 - Witness Citizen - Guest  Ralph Blumenthal, UAP NEWS 5.10.22, UFO Hearings Next week_qCDwN3x3KPs - transcript (automated).pdf","Transcript Link")</f>
        <v>Transcript Link</v>
      </c>
    </row>
    <row r="65" ht="135" spans="1:13">
      <c r="A65" s="1" t="s">
        <v>318</v>
      </c>
      <c r="B65" s="1" t="s">
        <v>13</v>
      </c>
      <c r="C65" s="4" t="s">
        <v>323</v>
      </c>
      <c r="D65" s="1" t="s">
        <v>324</v>
      </c>
      <c r="E65" s="4" t="s">
        <v>325</v>
      </c>
      <c r="F65" s="1" t="s">
        <v>17</v>
      </c>
      <c r="G65" s="1" t="s">
        <v>18</v>
      </c>
      <c r="H65" s="1" t="s">
        <v>19</v>
      </c>
      <c r="I65" s="1" t="s">
        <v>20</v>
      </c>
      <c r="J65" s="1" t="s">
        <v>326</v>
      </c>
      <c r="K65" s="1" t="s">
        <v>22</v>
      </c>
      <c r="L65" s="1" t="str">
        <f>HYPERLINK("hhttps://files.afu.se/Downloads/Transcripts/Merged%20(Ryan%20Graves)/2022 05 10 - Witness Citizen - USS Nimitz Tic Tac - Interview with witness Ryan Weigelt_rC5QtfBefMw - transcript (automated).pdf","Transcript Link")</f>
        <v>Transcript Link</v>
      </c>
      <c r="M65" s="2" t="str">
        <f>HYPERLINK("hhttps://files.afu.se/Downloads/Transcripts/Merged%20(Ryan%20Graves)/2022 05 10 - Witness Citizen - USS Nimitz Tic Tac - Interview with witness Ryan Weigelt_rC5QtfBefMw - transcript (automated).pdf","Transcript Link")</f>
        <v>Transcript Link</v>
      </c>
    </row>
    <row r="66" ht="135" spans="1:13">
      <c r="A66" s="1" t="s">
        <v>327</v>
      </c>
      <c r="B66" s="1" t="s">
        <v>13</v>
      </c>
      <c r="C66" s="4" t="s">
        <v>328</v>
      </c>
      <c r="D66" s="1" t="s">
        <v>329</v>
      </c>
      <c r="E66" s="1" t="s">
        <v>330</v>
      </c>
      <c r="F66" s="1" t="s">
        <v>17</v>
      </c>
      <c r="G66" s="1" t="s">
        <v>18</v>
      </c>
      <c r="H66" s="1" t="s">
        <v>19</v>
      </c>
      <c r="I66" s="1" t="s">
        <v>20</v>
      </c>
      <c r="J66" s="1" t="s">
        <v>331</v>
      </c>
      <c r="K66" s="1" t="s">
        <v>22</v>
      </c>
      <c r="L66" s="1" t="str">
        <f>HYPERLINK("hhttps://files.afu.se/Downloads/Transcripts/Merged%20(Ryan%20Graves)/2022 05 06 - Witness Citizen - A Tear In The Sky  Interview w  David Mason &amp; David Altman_GHjt1seviu4 - transcript (automated).pdf","Transcript Link")</f>
        <v>Transcript Link</v>
      </c>
      <c r="M66" s="2" t="str">
        <f>HYPERLINK("hhttps://files.afu.se/Downloads/Transcripts/Merged%20(Ryan%20Graves)/2022 05 06 - Witness Citizen - A Tear In The Sky  Interview w  David Mason &amp; David Altman_GHjt1seviu4 - transcript (automated).pdf","Transcript Link")</f>
        <v>Transcript Link</v>
      </c>
    </row>
    <row r="67" ht="150" spans="1:13">
      <c r="A67" s="1" t="s">
        <v>332</v>
      </c>
      <c r="B67" s="1" t="s">
        <v>13</v>
      </c>
      <c r="C67" s="4" t="s">
        <v>333</v>
      </c>
      <c r="D67" s="1" t="s">
        <v>334</v>
      </c>
      <c r="E67" s="1" t="s">
        <v>335</v>
      </c>
      <c r="F67" s="1" t="s">
        <v>17</v>
      </c>
      <c r="G67" s="1" t="s">
        <v>18</v>
      </c>
      <c r="H67" s="1" t="s">
        <v>19</v>
      </c>
      <c r="I67" s="1" t="s">
        <v>20</v>
      </c>
      <c r="J67" s="1" t="s">
        <v>336</v>
      </c>
      <c r="K67" s="1" t="s">
        <v>22</v>
      </c>
      <c r="L67" s="1" t="str">
        <f>HYPERLINK("hhttps://files.afu.se/Downloads/Transcripts/Merged%20(Ryan%20Graves)/2022 05 05 - Witness Citizen - Interview with Francisco Mourão Corrêa and co-host Jay Christopher King_MP4h6wdVj9E - transcript (automated).pdf","Transcript Link")</f>
        <v>Transcript Link</v>
      </c>
      <c r="M67" s="2" t="str">
        <f>HYPERLINK("hhttps://files.afu.se/Downloads/Transcripts/Merged%20(Ryan%20Graves)/2022 05 05 - Witness Citizen - Interview with Francisco Mourão Corrêa and co-host Jay Christopher King_MP4h6wdVj9E - transcript (automated).pdf","Transcript Link")</f>
        <v>Transcript Link</v>
      </c>
    </row>
    <row r="68" ht="135" spans="1:13">
      <c r="A68" s="1" t="s">
        <v>337</v>
      </c>
      <c r="B68" s="1" t="s">
        <v>13</v>
      </c>
      <c r="C68" s="4" t="s">
        <v>338</v>
      </c>
      <c r="D68" s="1" t="s">
        <v>339</v>
      </c>
      <c r="E68" s="4" t="s">
        <v>340</v>
      </c>
      <c r="F68" s="1" t="s">
        <v>17</v>
      </c>
      <c r="G68" s="1" t="s">
        <v>18</v>
      </c>
      <c r="H68" s="1" t="s">
        <v>19</v>
      </c>
      <c r="I68" s="1" t="s">
        <v>20</v>
      </c>
      <c r="J68" s="1" t="s">
        <v>341</v>
      </c>
      <c r="K68" s="1" t="s">
        <v>22</v>
      </c>
      <c r="L68" s="1" t="str">
        <f>HYPERLINK("hhttps://files.afu.se/Downloads/Transcripts/Merged%20(Ryan%20Graves)/2022 05 04 - Witness Citizen - UAP NEWS 5.3.22 CONGRESSIONAL BRIEFINGS FLOP_gSF9ME3f9ZM - transcript (automated).pdf","Transcript Link")</f>
        <v>Transcript Link</v>
      </c>
      <c r="M68" s="2" t="str">
        <f>HYPERLINK("hhttps://files.afu.se/Downloads/Transcripts/Merged%20(Ryan%20Graves)/2022 05 04 - Witness Citizen - UAP NEWS 5.3.22 CONGRESSIONAL BRIEFINGS FLOP_gSF9ME3f9ZM - transcript (automated).pdf","Transcript Link")</f>
        <v>Transcript Link</v>
      </c>
    </row>
    <row r="69" ht="135" spans="1:13">
      <c r="A69" s="1" t="s">
        <v>342</v>
      </c>
      <c r="B69" s="1" t="s">
        <v>13</v>
      </c>
      <c r="C69" s="4" t="s">
        <v>343</v>
      </c>
      <c r="D69" s="1" t="s">
        <v>344</v>
      </c>
      <c r="E69" s="1" t="s">
        <v>345</v>
      </c>
      <c r="F69" s="1" t="s">
        <v>17</v>
      </c>
      <c r="G69" s="1" t="s">
        <v>18</v>
      </c>
      <c r="H69" s="1" t="s">
        <v>19</v>
      </c>
      <c r="I69" s="1" t="s">
        <v>20</v>
      </c>
      <c r="J69" s="1" t="s">
        <v>346</v>
      </c>
      <c r="K69" s="1" t="s">
        <v>22</v>
      </c>
      <c r="L69" s="1" t="str">
        <f>HYPERLINK("hhttps://files.afu.se/Downloads/Transcripts/Merged%20(Ryan%20Graves)/2022 05 03 - Witness Citizen - Interview with USAF veteran Shane Frakes_7JiOw-MP8LQ - transcript (automated).pdf","Transcript Link")</f>
        <v>Transcript Link</v>
      </c>
      <c r="M69" s="2" t="str">
        <f>HYPERLINK("hhttps://files.afu.se/Downloads/Transcripts/Merged%20(Ryan%20Graves)/2022 05 03 - Witness Citizen - Interview with USAF veteran Shane Frakes_7JiOw-MP8LQ - transcript (automated).pdf","Transcript Link")</f>
        <v>Transcript Link</v>
      </c>
    </row>
    <row r="70" ht="195" spans="1:13">
      <c r="A70" s="1" t="s">
        <v>347</v>
      </c>
      <c r="B70" s="1" t="s">
        <v>13</v>
      </c>
      <c r="C70" s="4" t="s">
        <v>348</v>
      </c>
      <c r="D70" s="1" t="s">
        <v>349</v>
      </c>
      <c r="E70" s="4" t="s">
        <v>350</v>
      </c>
      <c r="F70" s="1" t="s">
        <v>17</v>
      </c>
      <c r="G70" s="1" t="s">
        <v>18</v>
      </c>
      <c r="H70" s="1" t="s">
        <v>19</v>
      </c>
      <c r="I70" s="1" t="s">
        <v>20</v>
      </c>
      <c r="J70" s="1" t="s">
        <v>351</v>
      </c>
      <c r="K70" s="1" t="s">
        <v>22</v>
      </c>
      <c r="L70" s="1" t="str">
        <f>HYPERLINK("hhttps://files.afu.se/Downloads/Transcripts/Merged%20(Ryan%20Graves)/2022 04 29 - Witness Citizen - Interview w  James Tunney with Co Host Jay Christopher King_4Vt8LyLWCeQ - transcript (automated).pdf","Transcript Link")</f>
        <v>Transcript Link</v>
      </c>
      <c r="M70" s="2" t="str">
        <f>HYPERLINK("hhttps://files.afu.se/Downloads/Transcripts/Merged%20(Ryan%20Graves)/2022 04 29 - Witness Citizen - Interview w  James Tunney with Co Host Jay Christopher King_4Vt8LyLWCeQ - transcript (automated).pdf","Transcript Link")</f>
        <v>Transcript Link</v>
      </c>
    </row>
    <row r="71" ht="135" spans="1:13">
      <c r="A71" s="1" t="s">
        <v>347</v>
      </c>
      <c r="B71" s="1" t="s">
        <v>13</v>
      </c>
      <c r="C71" s="4" t="s">
        <v>352</v>
      </c>
      <c r="D71" s="1" t="s">
        <v>353</v>
      </c>
      <c r="E71" s="1" t="s">
        <v>354</v>
      </c>
      <c r="F71" s="1" t="s">
        <v>17</v>
      </c>
      <c r="G71" s="1" t="s">
        <v>18</v>
      </c>
      <c r="H71" s="1" t="s">
        <v>19</v>
      </c>
      <c r="I71" s="1" t="s">
        <v>20</v>
      </c>
      <c r="J71" s="1" t="s">
        <v>355</v>
      </c>
      <c r="K71" s="1" t="s">
        <v>22</v>
      </c>
      <c r="L71" s="1" t="str">
        <f>HYPERLINK("hhttps://files.afu.se/Downloads/Transcripts/Merged%20(Ryan%20Graves)/2022 04 29 - Witness Citizen - UAP NEWS 4.28.22_hobd4LgJOFU - transcript (automated).pdf","Transcript Link")</f>
        <v>Transcript Link</v>
      </c>
      <c r="M71" s="2" t="str">
        <f>HYPERLINK("hhttps://files.afu.se/Downloads/Transcripts/Merged%20(Ryan%20Graves)/2022 04 29 - Witness Citizen - UAP NEWS 4.28.22_hobd4LgJOFU - transcript (automated).pdf","Transcript Link")</f>
        <v>Transcript Link</v>
      </c>
    </row>
    <row r="72" ht="135" spans="1:13">
      <c r="A72" s="1" t="s">
        <v>356</v>
      </c>
      <c r="B72" s="1" t="s">
        <v>13</v>
      </c>
      <c r="C72" s="4" t="s">
        <v>357</v>
      </c>
      <c r="D72" s="1" t="s">
        <v>358</v>
      </c>
      <c r="E72" s="4" t="s">
        <v>359</v>
      </c>
      <c r="F72" s="1" t="s">
        <v>17</v>
      </c>
      <c r="G72" s="1" t="s">
        <v>18</v>
      </c>
      <c r="H72" s="1" t="s">
        <v>19</v>
      </c>
      <c r="I72" s="1" t="s">
        <v>20</v>
      </c>
      <c r="J72" s="1" t="s">
        <v>360</v>
      </c>
      <c r="K72" s="1" t="s">
        <v>22</v>
      </c>
      <c r="L72" s="1" t="str">
        <f>HYPERLINK("hhttps://files.afu.se/Downloads/Transcripts/Merged%20(Ryan%20Graves)/2022 04 28 - Witness Citizen - UAP NEWS 4.27.22 and Graeme Rendall and Jay C King_x59He3HuSGw - transcript (automated).pdf","Transcript Link")</f>
        <v>Transcript Link</v>
      </c>
      <c r="M72" s="2" t="str">
        <f>HYPERLINK("hhttps://files.afu.se/Downloads/Transcripts/Merged%20(Ryan%20Graves)/2022 04 28 - Witness Citizen - UAP NEWS 4.27.22 and Graeme Rendall and Jay C King_x59He3HuSGw - transcript (automated).pdf","Transcript Link")</f>
        <v>Transcript Link</v>
      </c>
    </row>
    <row r="73" ht="225" spans="1:13">
      <c r="A73" s="1" t="s">
        <v>361</v>
      </c>
      <c r="B73" s="1" t="s">
        <v>13</v>
      </c>
      <c r="C73" s="4" t="s">
        <v>362</v>
      </c>
      <c r="D73" s="1" t="s">
        <v>363</v>
      </c>
      <c r="E73" s="4" t="s">
        <v>364</v>
      </c>
      <c r="F73" s="1" t="s">
        <v>17</v>
      </c>
      <c r="G73" s="1" t="s">
        <v>18</v>
      </c>
      <c r="H73" s="1" t="s">
        <v>19</v>
      </c>
      <c r="I73" s="1" t="s">
        <v>20</v>
      </c>
      <c r="J73" s="1" t="s">
        <v>365</v>
      </c>
      <c r="K73" s="1" t="s">
        <v>22</v>
      </c>
      <c r="L73" s="1" t="str">
        <f>HYPERLINK("hhttps://files.afu.se/Downloads/Transcripts/Merged%20(Ryan%20Graves)/2022 04 27 - Witness Citizen - UAP NEWS 4.26.22 Is Elizondo’s 23 min Video a triangle _N0vUqaM_Vk0 - transcript (automated).pdf","Transcript Link")</f>
        <v>Transcript Link</v>
      </c>
      <c r="M73" s="2" t="str">
        <f>HYPERLINK("hhttps://files.afu.se/Downloads/Transcripts/Merged%20(Ryan%20Graves)/2022 04 27 - Witness Citizen - UAP NEWS 4.26.22 Is Elizondo’s 23 min Video a triangle _N0vUqaM_Vk0 - transcript (automated).pdf","Transcript Link")</f>
        <v>Transcript Link</v>
      </c>
    </row>
    <row r="74" ht="165" spans="1:13">
      <c r="A74" s="1" t="s">
        <v>366</v>
      </c>
      <c r="B74" s="1" t="s">
        <v>13</v>
      </c>
      <c r="C74" s="4" t="s">
        <v>367</v>
      </c>
      <c r="D74" s="1" t="s">
        <v>368</v>
      </c>
      <c r="E74" s="4" t="s">
        <v>369</v>
      </c>
      <c r="F74" s="1" t="s">
        <v>17</v>
      </c>
      <c r="G74" s="1" t="s">
        <v>18</v>
      </c>
      <c r="H74" s="1" t="s">
        <v>19</v>
      </c>
      <c r="I74" s="1" t="s">
        <v>20</v>
      </c>
      <c r="J74" s="1" t="s">
        <v>370</v>
      </c>
      <c r="K74" s="1" t="s">
        <v>22</v>
      </c>
      <c r="L74" s="1" t="str">
        <f>HYPERLINK("hhttps://files.afu.se/Downloads/Transcripts/Merged%20(Ryan%20Graves)/2022 04 26 - Witness Citizen - UAP NEWS 4.25.22 Did ET Technology fall into the ocean _ZD0fgbYCMeg - transcript (automated).pdf","Transcript Link")</f>
        <v>Transcript Link</v>
      </c>
      <c r="M74" s="2" t="str">
        <f>HYPERLINK("hhttps://files.afu.se/Downloads/Transcripts/Merged%20(Ryan%20Graves)/2022 04 26 - Witness Citizen - UAP NEWS 4.25.22 Did ET Technology fall into the ocean _ZD0fgbYCMeg - transcript (automated).pdf","Transcript Link")</f>
        <v>Transcript Link</v>
      </c>
    </row>
    <row r="75" ht="135" spans="1:13">
      <c r="A75" s="1" t="s">
        <v>371</v>
      </c>
      <c r="B75" s="1" t="s">
        <v>13</v>
      </c>
      <c r="C75" s="4" t="s">
        <v>372</v>
      </c>
      <c r="D75" s="1" t="s">
        <v>373</v>
      </c>
      <c r="E75" s="4" t="s">
        <v>374</v>
      </c>
      <c r="F75" s="1" t="s">
        <v>17</v>
      </c>
      <c r="G75" s="1" t="s">
        <v>18</v>
      </c>
      <c r="H75" s="1" t="s">
        <v>19</v>
      </c>
      <c r="I75" s="1" t="s">
        <v>20</v>
      </c>
      <c r="J75" s="1" t="s">
        <v>375</v>
      </c>
      <c r="K75" s="1" t="s">
        <v>22</v>
      </c>
      <c r="L75" s="1" t="str">
        <f>HYPERLINK("hhttps://files.afu.se/Downloads/Transcripts/Merged%20(Ryan%20Graves)/2022 04 23 - Witness Citizen -  How to  Research UFOs_FlazPFCpZmA - transcript (automated).pdf","Transcript Link")</f>
        <v>Transcript Link</v>
      </c>
      <c r="M75" s="2" t="str">
        <f>HYPERLINK("hhttps://files.afu.se/Downloads/Transcripts/Merged%20(Ryan%20Graves)/2022 04 23 - Witness Citizen -  How to  Research UFOs_FlazPFCpZmA - transcript (automated).pdf","Transcript Link")</f>
        <v>Transcript Link</v>
      </c>
    </row>
    <row r="76" ht="135" spans="1:13">
      <c r="A76" s="1" t="s">
        <v>371</v>
      </c>
      <c r="B76" s="1" t="s">
        <v>13</v>
      </c>
      <c r="C76" s="4" t="s">
        <v>376</v>
      </c>
      <c r="D76" s="1" t="s">
        <v>377</v>
      </c>
      <c r="E76" s="1" t="s">
        <v>378</v>
      </c>
      <c r="F76" s="1" t="s">
        <v>17</v>
      </c>
      <c r="G76" s="1" t="s">
        <v>18</v>
      </c>
      <c r="H76" s="1" t="s">
        <v>19</v>
      </c>
      <c r="I76" s="1" t="s">
        <v>20</v>
      </c>
      <c r="J76" s="1" t="s">
        <v>379</v>
      </c>
      <c r="K76" s="1" t="s">
        <v>22</v>
      </c>
      <c r="L76" s="1" t="str">
        <f>HYPERLINK("hhttps://files.afu.se/Downloads/Transcripts/Merged%20(Ryan%20Graves)/2022 04 23 - Witness Citizen - UAP NEWS 4.22.22 More on the DOD Debacle_DkAbrQ4EjY4 - transcript (automated).pdf","Transcript Link")</f>
        <v>Transcript Link</v>
      </c>
      <c r="M76" s="2" t="str">
        <f>HYPERLINK("hhttps://files.afu.se/Downloads/Transcripts/Merged%20(Ryan%20Graves)/2022 04 23 - Witness Citizen - UAP NEWS 4.22.22 More on the DOD Debacle_DkAbrQ4EjY4 - transcript (automated).pdf","Transcript Link")</f>
        <v>Transcript Link</v>
      </c>
    </row>
    <row r="77" ht="240" spans="1:13">
      <c r="A77" s="1" t="s">
        <v>380</v>
      </c>
      <c r="B77" s="1" t="s">
        <v>13</v>
      </c>
      <c r="C77" s="4" t="s">
        <v>381</v>
      </c>
      <c r="D77" s="1" t="s">
        <v>382</v>
      </c>
      <c r="E77" s="1" t="s">
        <v>383</v>
      </c>
      <c r="F77" s="1" t="s">
        <v>17</v>
      </c>
      <c r="G77" s="1" t="s">
        <v>18</v>
      </c>
      <c r="H77" s="1" t="s">
        <v>19</v>
      </c>
      <c r="I77" s="1" t="s">
        <v>20</v>
      </c>
      <c r="J77" s="1" t="s">
        <v>384</v>
      </c>
      <c r="K77" s="1" t="s">
        <v>22</v>
      </c>
      <c r="L77" s="1" t="str">
        <f>HYPERLINK("hhttps://files.afu.se/Downloads/Transcripts/Merged%20(Ryan%20Graves)/2022 04 17 - Witness Citizen - UAP NEWS 4.16.22_zAgIc3SnWeI - transcript (automated).pdf","Transcript Link")</f>
        <v>Transcript Link</v>
      </c>
      <c r="M77" s="2" t="str">
        <f>HYPERLINK("hhttps://files.afu.se/Downloads/Transcripts/Merged%20(Ryan%20Graves)/2022 04 17 - Witness Citizen - UAP NEWS 4.16.22_zAgIc3SnWeI - transcript (automated).pdf","Transcript Link")</f>
        <v>Transcript Link</v>
      </c>
    </row>
    <row r="78" ht="270" spans="1:13">
      <c r="A78" s="1" t="s">
        <v>385</v>
      </c>
      <c r="B78" s="1" t="s">
        <v>13</v>
      </c>
      <c r="C78" s="4" t="s">
        <v>386</v>
      </c>
      <c r="D78" s="1" t="s">
        <v>387</v>
      </c>
      <c r="E78" s="1" t="s">
        <v>388</v>
      </c>
      <c r="F78" s="1" t="s">
        <v>17</v>
      </c>
      <c r="G78" s="1" t="s">
        <v>18</v>
      </c>
      <c r="H78" s="1" t="s">
        <v>19</v>
      </c>
      <c r="I78" s="1" t="s">
        <v>20</v>
      </c>
      <c r="J78" s="1" t="s">
        <v>389</v>
      </c>
      <c r="K78" s="1" t="s">
        <v>22</v>
      </c>
      <c r="L78" s="1" t="str">
        <f>HYPERLINK("hhttps://files.afu.se/Downloads/Transcripts/Merged%20(Ryan%20Graves)/2022 04 16 - Witness Citizen - UAP NEWS 4.15.22 and NASA RECORDS UFOs years ago_eMm3Zpqf10Y - transcript (automated).pdf","Transcript Link")</f>
        <v>Transcript Link</v>
      </c>
      <c r="M78" s="2" t="str">
        <f>HYPERLINK("hhttps://files.afu.se/Downloads/Transcripts/Merged%20(Ryan%20Graves)/2022 04 16 - Witness Citizen - UAP NEWS 4.15.22 and NASA RECORDS UFOs years ago_eMm3Zpqf10Y - transcript (automated).pdf","Transcript Link")</f>
        <v>Transcript Link</v>
      </c>
    </row>
    <row r="79" ht="180" spans="1:13">
      <c r="A79" s="1" t="s">
        <v>390</v>
      </c>
      <c r="B79" s="1" t="s">
        <v>13</v>
      </c>
      <c r="C79" s="4" t="s">
        <v>391</v>
      </c>
      <c r="D79" s="1" t="s">
        <v>392</v>
      </c>
      <c r="E79" s="4" t="s">
        <v>393</v>
      </c>
      <c r="F79" s="1" t="s">
        <v>17</v>
      </c>
      <c r="G79" s="1" t="s">
        <v>18</v>
      </c>
      <c r="H79" s="1" t="s">
        <v>19</v>
      </c>
      <c r="I79" s="1" t="s">
        <v>20</v>
      </c>
      <c r="J79" s="1" t="s">
        <v>394</v>
      </c>
      <c r="K79" s="1" t="s">
        <v>22</v>
      </c>
      <c r="L79" s="1" t="str">
        <f>HYPERLINK("hhttps://files.afu.se/Downloads/Transcripts/Merged%20(Ryan%20Graves)/2022 04 14 - Witness Citizen - Sex, Lies, and UFOs - with co-host Jay Christopher King - Covering The Debrief Story 4.13.22_QinEPeL44YE - transcript (automated).pdf","Transcript Link")</f>
        <v>Transcript Link</v>
      </c>
      <c r="M79" s="2" t="str">
        <f>HYPERLINK("hhttps://files.afu.se/Downloads/Transcripts/Merged%20(Ryan%20Graves)/2022 04 14 - Witness Citizen - Sex, Lies, and UFOs - with co-host Jay Christopher King - Covering The Debrief Story 4.13.22_QinEPeL44YE - transcript (automated).pdf","Transcript Link")</f>
        <v>Transcript Link</v>
      </c>
    </row>
    <row r="80" ht="165" spans="1:13">
      <c r="A80" s="1" t="s">
        <v>395</v>
      </c>
      <c r="B80" s="1" t="s">
        <v>13</v>
      </c>
      <c r="C80" s="4" t="s">
        <v>396</v>
      </c>
      <c r="D80" s="1" t="s">
        <v>397</v>
      </c>
      <c r="E80" s="1" t="s">
        <v>398</v>
      </c>
      <c r="F80" s="1" t="s">
        <v>17</v>
      </c>
      <c r="G80" s="1" t="s">
        <v>18</v>
      </c>
      <c r="H80" s="1" t="s">
        <v>19</v>
      </c>
      <c r="I80" s="1" t="s">
        <v>20</v>
      </c>
      <c r="J80" s="1" t="s">
        <v>399</v>
      </c>
      <c r="K80" s="1" t="s">
        <v>22</v>
      </c>
      <c r="L80" s="1" t="str">
        <f>HYPERLINK("hhttps://files.afu.se/Downloads/Transcripts/Merged%20(Ryan%20Graves)/2022 04 12 - Witness Citizen - UAP NEWS 4.11.22 THE DIA DEBACLE, COLONEL CORSO_hRLAs-z__Nk - transcript (automated).pdf","Transcript Link")</f>
        <v>Transcript Link</v>
      </c>
      <c r="M80" s="2" t="str">
        <f>HYPERLINK("hhttps://files.afu.se/Downloads/Transcripts/Merged%20(Ryan%20Graves)/2022 04 12 - Witness Citizen - UAP NEWS 4.11.22 THE DIA DEBACLE, COLONEL CORSO_hRLAs-z__Nk - transcript (automated).pdf","Transcript Link")</f>
        <v>Transcript Link</v>
      </c>
    </row>
    <row r="81" ht="285" spans="1:13">
      <c r="A81" s="1" t="s">
        <v>400</v>
      </c>
      <c r="B81" s="1" t="s">
        <v>13</v>
      </c>
      <c r="C81" s="4" t="s">
        <v>401</v>
      </c>
      <c r="D81" s="1" t="s">
        <v>402</v>
      </c>
      <c r="E81" s="1" t="s">
        <v>403</v>
      </c>
      <c r="F81" s="1" t="s">
        <v>17</v>
      </c>
      <c r="G81" s="1" t="s">
        <v>18</v>
      </c>
      <c r="H81" s="1" t="s">
        <v>19</v>
      </c>
      <c r="I81" s="1" t="s">
        <v>20</v>
      </c>
      <c r="J81" s="1" t="s">
        <v>404</v>
      </c>
      <c r="K81" s="1" t="s">
        <v>22</v>
      </c>
      <c r="L81" s="1" t="str">
        <f>HYPERLINK("hhttps://files.afu.se/Downloads/Transcripts/Merged%20(Ryan%20Graves)/2022 04 09 - Witness Citizen - UAP News, Kit Green, New NRO docs 4.8.22_W-oVLzdpUTM - transcript (automated).pdf","Transcript Link")</f>
        <v>Transcript Link</v>
      </c>
      <c r="M81" s="2" t="str">
        <f>HYPERLINK("hhttps://files.afu.se/Downloads/Transcripts/Merged%20(Ryan%20Graves)/2022 04 09 - Witness Citizen - UAP News, Kit Green, New NRO docs 4.8.22_W-oVLzdpUTM - transcript (automated).pdf","Transcript Link")</f>
        <v>Transcript Link</v>
      </c>
    </row>
    <row r="82" ht="135" spans="1:13">
      <c r="A82" s="1" t="s">
        <v>405</v>
      </c>
      <c r="B82" s="1" t="s">
        <v>13</v>
      </c>
      <c r="C82" s="4" t="s">
        <v>406</v>
      </c>
      <c r="D82" s="1" t="s">
        <v>407</v>
      </c>
      <c r="E82" s="1" t="s">
        <v>408</v>
      </c>
      <c r="F82" s="1" t="s">
        <v>17</v>
      </c>
      <c r="G82" s="1" t="s">
        <v>18</v>
      </c>
      <c r="H82" s="1" t="s">
        <v>19</v>
      </c>
      <c r="I82" s="1" t="s">
        <v>20</v>
      </c>
      <c r="J82" s="1" t="s">
        <v>409</v>
      </c>
      <c r="K82" s="1" t="s">
        <v>22</v>
      </c>
      <c r="L82" s="1" t="str">
        <f>HYPERLINK("hhttps://files.afu.se/Downloads/Transcripts/Merged%20(Ryan%20Graves)/2022 04 08 - Witness Citizen - UAP NEWS, Injury from UFO’s straight from the source_gxckVoEGv_s - transcript (automated).pdf","Transcript Link")</f>
        <v>Transcript Link</v>
      </c>
      <c r="M82" s="2" t="str">
        <f>HYPERLINK("hhttps://files.afu.se/Downloads/Transcripts/Merged%20(Ryan%20Graves)/2022 04 08 - Witness Citizen - UAP NEWS, Injury from UFO’s straight from the source_gxckVoEGv_s - transcript (automated).pdf","Transcript Link")</f>
        <v>Transcript Link</v>
      </c>
    </row>
    <row r="83" ht="135" spans="1:13">
      <c r="A83" s="1" t="s">
        <v>410</v>
      </c>
      <c r="B83" s="1" t="s">
        <v>13</v>
      </c>
      <c r="C83" s="4" t="s">
        <v>411</v>
      </c>
      <c r="D83" s="1" t="s">
        <v>412</v>
      </c>
      <c r="E83" s="1" t="s">
        <v>413</v>
      </c>
      <c r="F83" s="1" t="s">
        <v>17</v>
      </c>
      <c r="G83" s="1" t="s">
        <v>18</v>
      </c>
      <c r="H83" s="1" t="s">
        <v>19</v>
      </c>
      <c r="I83" s="1" t="s">
        <v>20</v>
      </c>
      <c r="J83" s="1" t="s">
        <v>414</v>
      </c>
      <c r="K83" s="1" t="s">
        <v>22</v>
      </c>
      <c r="L83" s="1" t="str">
        <f>HYPERLINK("hhttps://files.afu.se/Downloads/Transcripts/Merged%20(Ryan%20Graves)/2022 04 07 - Witness Citizen - UAP NEWS, AAWSAP DIRD, Classic UFO Case_8BZ-7lxbSc0 - transcript (automated).pdf","Transcript Link")</f>
        <v>Transcript Link</v>
      </c>
      <c r="M83" s="2" t="str">
        <f>HYPERLINK("hhttps://files.afu.se/Downloads/Transcripts/Merged%20(Ryan%20Graves)/2022 04 07 - Witness Citizen - UAP NEWS, AAWSAP DIRD, Classic UFO Case_8BZ-7lxbSc0 - transcript (automated).pdf","Transcript Link")</f>
        <v>Transcript Link</v>
      </c>
    </row>
    <row r="84" ht="135" spans="1:13">
      <c r="A84" s="1" t="s">
        <v>415</v>
      </c>
      <c r="B84" s="1" t="s">
        <v>13</v>
      </c>
      <c r="C84" s="4" t="s">
        <v>416</v>
      </c>
      <c r="D84" s="1" t="s">
        <v>417</v>
      </c>
      <c r="F84" s="1" t="s">
        <v>17</v>
      </c>
      <c r="G84" s="1" t="s">
        <v>18</v>
      </c>
      <c r="H84" s="1" t="s">
        <v>19</v>
      </c>
      <c r="I84" s="1" t="s">
        <v>20</v>
      </c>
      <c r="J84" s="1" t="s">
        <v>418</v>
      </c>
      <c r="K84" s="1" t="s">
        <v>22</v>
      </c>
      <c r="L84" s="1" t="str">
        <f>HYPERLINK("hhttps://files.afu.se/Downloads/Transcripts/Merged%20(Ryan%20Graves)/2022 04 06 - Witness Citizen - UAP NEWS 4.4.22 More AAWSAP Documents Received_vjYf7w1YFpQ - transcript (automated).pdf","Transcript Link")</f>
        <v>Transcript Link</v>
      </c>
      <c r="M84" s="2" t="str">
        <f>HYPERLINK("hhttps://files.afu.se/Downloads/Transcripts/Merged%20(Ryan%20Graves)/2022 04 06 - Witness Citizen - UAP NEWS 4.4.22 More AAWSAP Documents Received_vjYf7w1YFpQ - transcript (automated).pdf","Transcript Link")</f>
        <v>Transcript Link</v>
      </c>
    </row>
    <row r="85" ht="135" spans="1:13">
      <c r="A85" s="1" t="s">
        <v>419</v>
      </c>
      <c r="B85" s="1" t="s">
        <v>13</v>
      </c>
      <c r="C85" s="4" t="s">
        <v>420</v>
      </c>
      <c r="D85" s="1" t="s">
        <v>421</v>
      </c>
      <c r="E85" s="1" t="s">
        <v>422</v>
      </c>
      <c r="F85" s="1" t="s">
        <v>17</v>
      </c>
      <c r="G85" s="1" t="s">
        <v>18</v>
      </c>
      <c r="H85" s="1" t="s">
        <v>19</v>
      </c>
      <c r="I85" s="1" t="s">
        <v>20</v>
      </c>
      <c r="J85" s="1" t="s">
        <v>423</v>
      </c>
      <c r="K85" s="1" t="s">
        <v>22</v>
      </c>
      <c r="L85" s="1" t="str">
        <f>HYPERLINK("hhttps://files.afu.se/Downloads/Transcripts/Merged%20(Ryan%20Graves)/2022 04 01 - Witness Citizen - Light of The Soul (FICTION Short Film Part 1)_bAWQDYJg_gQ - transcript (automated).pdf","Transcript Link")</f>
        <v>Transcript Link</v>
      </c>
      <c r="M85" s="2" t="str">
        <f>HYPERLINK("hhttps://files.afu.se/Downloads/Transcripts/Merged%20(Ryan%20Graves)/2022 04 01 - Witness Citizen - Light of The Soul (FICTION Short Film Part 1)_bAWQDYJg_gQ - transcript (automated).pdf","Transcript Link")</f>
        <v>Transcript Link</v>
      </c>
    </row>
    <row r="86" ht="195" spans="1:13">
      <c r="A86" s="1" t="s">
        <v>419</v>
      </c>
      <c r="B86" s="1" t="s">
        <v>13</v>
      </c>
      <c r="C86" s="4" t="s">
        <v>424</v>
      </c>
      <c r="D86" s="1" t="s">
        <v>425</v>
      </c>
      <c r="E86" s="1" t="s">
        <v>426</v>
      </c>
      <c r="F86" s="1" t="s">
        <v>17</v>
      </c>
      <c r="G86" s="1" t="s">
        <v>18</v>
      </c>
      <c r="H86" s="1" t="s">
        <v>19</v>
      </c>
      <c r="I86" s="1" t="s">
        <v>20</v>
      </c>
      <c r="J86" s="1" t="s">
        <v>427</v>
      </c>
      <c r="K86" s="1" t="s">
        <v>22</v>
      </c>
      <c r="L86" s="1" t="str">
        <f>HYPERLINK("hhttps://files.afu.se/Downloads/Transcripts/Merged%20(Ryan%20Graves)/2022 04 01 - Witness Citizen - UAP NEWS 3.31.22_XbxeeKHUlOQ - transcript (automated).pdf","Transcript Link")</f>
        <v>Transcript Link</v>
      </c>
      <c r="M86" s="2" t="str">
        <f>HYPERLINK("hhttps://files.afu.se/Downloads/Transcripts/Merged%20(Ryan%20Graves)/2022 04 01 - Witness Citizen - UAP NEWS 3.31.22_XbxeeKHUlOQ - transcript (automated).pdf","Transcript Link")</f>
        <v>Transcript Link</v>
      </c>
    </row>
    <row r="87" ht="195" spans="1:13">
      <c r="A87" s="1" t="s">
        <v>428</v>
      </c>
      <c r="B87" s="1" t="s">
        <v>13</v>
      </c>
      <c r="C87" s="4" t="s">
        <v>429</v>
      </c>
      <c r="D87" s="1" t="s">
        <v>430</v>
      </c>
      <c r="E87" s="4" t="s">
        <v>431</v>
      </c>
      <c r="F87" s="1" t="s">
        <v>17</v>
      </c>
      <c r="G87" s="1" t="s">
        <v>18</v>
      </c>
      <c r="H87" s="1" t="s">
        <v>19</v>
      </c>
      <c r="I87" s="1" t="s">
        <v>20</v>
      </c>
      <c r="J87" s="1" t="s">
        <v>432</v>
      </c>
      <c r="K87" s="1" t="s">
        <v>22</v>
      </c>
      <c r="L87" s="1" t="str">
        <f>HYPERLINK("hhttps://files.afu.se/Downloads/Transcripts/Merged%20(Ryan%20Graves)/2022 03 30 - Witness Citizen - George Knapp and Colm Kelleher Ph. D co-host Jay Christopher King_w6U2VLe1Loo - transcript (automated).pdf","Transcript Link")</f>
        <v>Transcript Link</v>
      </c>
      <c r="M87" s="2" t="str">
        <f>HYPERLINK("hhttps://files.afu.se/Downloads/Transcripts/Merged%20(Ryan%20Graves)/2022 03 30 - Witness Citizen - George Knapp and Colm Kelleher Ph. D co-host Jay Christopher King_w6U2VLe1Loo - transcript (automated).pdf","Transcript Link")</f>
        <v>Transcript Link</v>
      </c>
    </row>
    <row r="88" ht="135" spans="1:13">
      <c r="A88" s="1" t="s">
        <v>433</v>
      </c>
      <c r="B88" s="1" t="s">
        <v>13</v>
      </c>
      <c r="C88" s="4" t="s">
        <v>434</v>
      </c>
      <c r="D88" s="1" t="s">
        <v>435</v>
      </c>
      <c r="E88" s="1" t="s">
        <v>436</v>
      </c>
      <c r="F88" s="1" t="s">
        <v>17</v>
      </c>
      <c r="G88" s="1" t="s">
        <v>18</v>
      </c>
      <c r="H88" s="1" t="s">
        <v>19</v>
      </c>
      <c r="I88" s="1" t="s">
        <v>20</v>
      </c>
      <c r="J88" s="1" t="s">
        <v>437</v>
      </c>
      <c r="K88" s="1" t="s">
        <v>22</v>
      </c>
      <c r="L88" s="1" t="str">
        <f>HYPERLINK("hhttps://files.afu.se/Downloads/Transcripts/Merged%20(Ryan%20Graves)/2022 03 29 - Witness Citizen - UAP Encounter  Defense with an Arrowhead_SB_VjMmKrjc - transcript (automated).pdf","Transcript Link")</f>
        <v>Transcript Link</v>
      </c>
      <c r="M88" s="2" t="str">
        <f>HYPERLINK("hhttps://files.afu.se/Downloads/Transcripts/Merged%20(Ryan%20Graves)/2022 03 29 - Witness Citizen - UAP Encounter  Defense with an Arrowhead_SB_VjMmKrjc - transcript (automated).pdf","Transcript Link")</f>
        <v>Transcript Link</v>
      </c>
    </row>
    <row r="89" ht="330" spans="1:13">
      <c r="A89" s="1" t="s">
        <v>438</v>
      </c>
      <c r="B89" s="1" t="s">
        <v>13</v>
      </c>
      <c r="C89" s="4" t="s">
        <v>439</v>
      </c>
      <c r="D89" s="1" t="s">
        <v>440</v>
      </c>
      <c r="E89" s="1" t="s">
        <v>441</v>
      </c>
      <c r="F89" s="1" t="s">
        <v>17</v>
      </c>
      <c r="G89" s="1" t="s">
        <v>18</v>
      </c>
      <c r="H89" s="1" t="s">
        <v>19</v>
      </c>
      <c r="I89" s="1" t="s">
        <v>20</v>
      </c>
      <c r="J89" s="1" t="s">
        <v>442</v>
      </c>
      <c r="K89" s="1" t="s">
        <v>22</v>
      </c>
      <c r="L89" s="1" t="str">
        <f>HYPERLINK("hhttps://files.afu.se/Downloads/Transcripts/Merged%20(Ryan%20Graves)/2022 03 26 - Witness Citizen - The Latest UAP News - Biological Effects 3.25.22_2iRDI3pYQG8 - transcript (automated).pdf","Transcript Link")</f>
        <v>Transcript Link</v>
      </c>
      <c r="M89" s="2" t="str">
        <f>HYPERLINK("hhttps://files.afu.se/Downloads/Transcripts/Merged%20(Ryan%20Graves)/2022 03 26 - Witness Citizen - The Latest UAP News - Biological Effects 3.25.22_2iRDI3pYQG8 - transcript (automated).pdf","Transcript Link")</f>
        <v>Transcript Link</v>
      </c>
    </row>
    <row r="90" ht="409.5" spans="1:13">
      <c r="A90" s="1" t="s">
        <v>443</v>
      </c>
      <c r="B90" s="1" t="s">
        <v>13</v>
      </c>
      <c r="C90" s="4" t="s">
        <v>444</v>
      </c>
      <c r="D90" s="1" t="s">
        <v>445</v>
      </c>
      <c r="E90" s="1" t="s">
        <v>446</v>
      </c>
      <c r="F90" s="1" t="s">
        <v>17</v>
      </c>
      <c r="G90" s="1" t="s">
        <v>18</v>
      </c>
      <c r="H90" s="1" t="s">
        <v>19</v>
      </c>
      <c r="I90" s="1" t="s">
        <v>20</v>
      </c>
      <c r="J90" s="1" t="s">
        <v>447</v>
      </c>
      <c r="K90" s="1" t="s">
        <v>22</v>
      </c>
      <c r="L90" s="1" t="str">
        <f>HYPERLINK("hhttps://files.afu.se/Downloads/Transcripts/Merged%20(Ryan%20Graves)/2022 03 24 - Witness Citizen - Mike Clelland with co host Jay Christopher King_i7XFwIXktD0 - transcript (automated).pdf","Transcript Link")</f>
        <v>Transcript Link</v>
      </c>
      <c r="M90" s="2" t="str">
        <f>HYPERLINK("hhttps://files.afu.se/Downloads/Transcripts/Merged%20(Ryan%20Graves)/2022 03 24 - Witness Citizen - Mike Clelland with co host Jay Christopher King_i7XFwIXktD0 - transcript (automated).pdf","Transcript Link")</f>
        <v>Transcript Link</v>
      </c>
    </row>
    <row r="91" ht="210" spans="1:13">
      <c r="A91" s="1" t="s">
        <v>448</v>
      </c>
      <c r="B91" s="1" t="s">
        <v>13</v>
      </c>
      <c r="C91" s="4" t="s">
        <v>449</v>
      </c>
      <c r="D91" s="1" t="s">
        <v>450</v>
      </c>
      <c r="E91" s="1" t="s">
        <v>451</v>
      </c>
      <c r="F91" s="1" t="s">
        <v>17</v>
      </c>
      <c r="G91" s="1" t="s">
        <v>18</v>
      </c>
      <c r="H91" s="1" t="s">
        <v>19</v>
      </c>
      <c r="I91" s="1" t="s">
        <v>20</v>
      </c>
      <c r="J91" s="1" t="s">
        <v>452</v>
      </c>
      <c r="K91" s="1" t="s">
        <v>22</v>
      </c>
      <c r="L91" s="1" t="str">
        <f>HYPERLINK("hhttps://files.afu.se/Downloads/Transcripts/Merged%20(Ryan%20Graves)/2022 03 23 - Witness Citizen - LATEST UAP NEWS &amp; The Atomic Connection 3.22.22_V4GA2xic3ec - transcript (automated).pdf","Transcript Link")</f>
        <v>Transcript Link</v>
      </c>
      <c r="M91" s="2" t="str">
        <f>HYPERLINK("hhttps://files.afu.se/Downloads/Transcripts/Merged%20(Ryan%20Graves)/2022 03 23 - Witness Citizen - LATEST UAP NEWS &amp; The Atomic Connection 3.22.22_V4GA2xic3ec - transcript (automated).pdf","Transcript Link")</f>
        <v>Transcript Link</v>
      </c>
    </row>
    <row r="92" ht="135" spans="1:13">
      <c r="A92" s="1" t="s">
        <v>453</v>
      </c>
      <c r="B92" s="1" t="s">
        <v>13</v>
      </c>
      <c r="C92" s="4" t="s">
        <v>454</v>
      </c>
      <c r="D92" s="1" t="s">
        <v>455</v>
      </c>
      <c r="E92" s="1" t="s">
        <v>456</v>
      </c>
      <c r="F92" s="1" t="s">
        <v>17</v>
      </c>
      <c r="G92" s="1" t="s">
        <v>18</v>
      </c>
      <c r="H92" s="1" t="s">
        <v>19</v>
      </c>
      <c r="I92" s="1" t="s">
        <v>20</v>
      </c>
      <c r="J92" s="1" t="s">
        <v>457</v>
      </c>
      <c r="K92" s="1" t="s">
        <v>22</v>
      </c>
      <c r="L92" s="1" t="str">
        <f>HYPERLINK("hhttps://files.afu.se/Downloads/Transcripts/Merged%20(Ryan%20Graves)/2022 03 21 - Witness Citizen - UAP News &amp; Destroying Ufology 3.20.22_wjkslzKHnm0 - transcript (automated).pdf","Transcript Link")</f>
        <v>Transcript Link</v>
      </c>
      <c r="M92" s="2" t="str">
        <f>HYPERLINK("hhttps://files.afu.se/Downloads/Transcripts/Merged%20(Ryan%20Graves)/2022 03 21 - Witness Citizen - UAP News &amp; Destroying Ufology 3.20.22_wjkslzKHnm0 - transcript (automated).pdf","Transcript Link")</f>
        <v>Transcript Link</v>
      </c>
    </row>
    <row r="93" ht="409.5" spans="1:13">
      <c r="A93" s="1" t="s">
        <v>458</v>
      </c>
      <c r="B93" s="1" t="s">
        <v>13</v>
      </c>
      <c r="C93" s="4" t="s">
        <v>459</v>
      </c>
      <c r="D93" s="1" t="s">
        <v>460</v>
      </c>
      <c r="E93" s="1" t="s">
        <v>461</v>
      </c>
      <c r="F93" s="1" t="s">
        <v>17</v>
      </c>
      <c r="G93" s="1" t="s">
        <v>18</v>
      </c>
      <c r="H93" s="1" t="s">
        <v>19</v>
      </c>
      <c r="I93" s="1" t="s">
        <v>20</v>
      </c>
      <c r="J93" s="1" t="s">
        <v>462</v>
      </c>
      <c r="K93" s="1" t="s">
        <v>22</v>
      </c>
      <c r="L93" s="1" t="str">
        <f>HYPERLINK("hhttps://files.afu.se/Downloads/Transcripts/Merged%20(Ryan%20Graves)/2022 03 18 - Witness Citizen - The Latest UAP News  3.18.22_phlFOvkV7h8 - transcript (automated).pdf","Transcript Link")</f>
        <v>Transcript Link</v>
      </c>
      <c r="M93" s="2" t="str">
        <f>HYPERLINK("hhttps://files.afu.se/Downloads/Transcripts/Merged%20(Ryan%20Graves)/2022 03 18 - Witness Citizen - The Latest UAP News  3.18.22_phlFOvkV7h8 - transcript (automated).pdf","Transcript Link")</f>
        <v>Transcript Link</v>
      </c>
    </row>
    <row r="94" ht="135" spans="1:13">
      <c r="A94" s="1" t="s">
        <v>458</v>
      </c>
      <c r="B94" s="1" t="s">
        <v>13</v>
      </c>
      <c r="C94" s="4" t="s">
        <v>463</v>
      </c>
      <c r="D94" s="1" t="s">
        <v>464</v>
      </c>
      <c r="E94" s="4" t="s">
        <v>465</v>
      </c>
      <c r="F94" s="1" t="s">
        <v>17</v>
      </c>
      <c r="G94" s="1" t="s">
        <v>18</v>
      </c>
      <c r="H94" s="1" t="s">
        <v>19</v>
      </c>
      <c r="I94" s="1" t="s">
        <v>20</v>
      </c>
      <c r="J94" s="1" t="s">
        <v>466</v>
      </c>
      <c r="K94" s="1" t="s">
        <v>22</v>
      </c>
      <c r="L94" s="1" t="str">
        <f>HYPERLINK("hhttps://files.afu.se/Downloads/Transcripts/Merged%20(Ryan%20Graves)/2022 03 18 - Witness Citizen - The Experiencer Group Co Founder Kirsten Blackburn_HAXci_OWAHY - transcript (automated).pdf","Transcript Link")</f>
        <v>Transcript Link</v>
      </c>
      <c r="M94" s="2" t="str">
        <f>HYPERLINK("hhttps://files.afu.se/Downloads/Transcripts/Merged%20(Ryan%20Graves)/2022 03 18 - Witness Citizen - The Experiencer Group Co Founder Kirsten Blackburn_HAXci_OWAHY - transcript (automated).pdf","Transcript Link")</f>
        <v>Transcript Link</v>
      </c>
    </row>
    <row r="95" ht="135" spans="1:13">
      <c r="A95" s="1" t="s">
        <v>467</v>
      </c>
      <c r="B95" s="1" t="s">
        <v>13</v>
      </c>
      <c r="C95" s="4" t="s">
        <v>468</v>
      </c>
      <c r="D95" s="1" t="s">
        <v>469</v>
      </c>
      <c r="E95" s="1" t="s">
        <v>470</v>
      </c>
      <c r="F95" s="1" t="s">
        <v>17</v>
      </c>
      <c r="G95" s="1" t="s">
        <v>18</v>
      </c>
      <c r="H95" s="1" t="s">
        <v>19</v>
      </c>
      <c r="I95" s="1" t="s">
        <v>20</v>
      </c>
      <c r="J95" s="1" t="s">
        <v>471</v>
      </c>
      <c r="K95" s="1" t="s">
        <v>22</v>
      </c>
      <c r="L95" s="1" t="str">
        <f>HYPERLINK("hhttps://files.afu.se/Downloads/Transcripts/Merged%20(Ryan%20Graves)/2022 03 14 - Witness Citizen - Advanced Technology - Government and The Private Sector_EZKD4RIzfTU - transcript (automated).pdf","Transcript Link")</f>
        <v>Transcript Link</v>
      </c>
      <c r="M95" s="2" t="str">
        <f>HYPERLINK("hhttps://files.afu.se/Downloads/Transcripts/Merged%20(Ryan%20Graves)/2022 03 14 - Witness Citizen - Advanced Technology - Government and The Private Sector_EZKD4RIzfTU - transcript (automated).pdf","Transcript Link")</f>
        <v>Transcript Link</v>
      </c>
    </row>
    <row r="96" ht="195" spans="1:13">
      <c r="A96" s="1" t="s">
        <v>472</v>
      </c>
      <c r="B96" s="1" t="s">
        <v>13</v>
      </c>
      <c r="C96" s="4" t="s">
        <v>473</v>
      </c>
      <c r="D96" s="1" t="s">
        <v>474</v>
      </c>
      <c r="E96" s="1" t="s">
        <v>475</v>
      </c>
      <c r="F96" s="1" t="s">
        <v>17</v>
      </c>
      <c r="G96" s="1" t="s">
        <v>18</v>
      </c>
      <c r="H96" s="1" t="s">
        <v>19</v>
      </c>
      <c r="I96" s="1" t="s">
        <v>20</v>
      </c>
      <c r="J96" s="1" t="s">
        <v>476</v>
      </c>
      <c r="K96" s="1" t="s">
        <v>22</v>
      </c>
      <c r="L96" s="1" t="str">
        <f>HYPERLINK("hhttps://files.afu.se/Downloads/Transcripts/Merged%20(Ryan%20Graves)/2022 03 12 - Witness Citizen - UFO Philosophy with Nathan (Calling All Beings)_cxGy_uSlHEY - transcript (automated).pdf","Transcript Link")</f>
        <v>Transcript Link</v>
      </c>
      <c r="M96" s="2" t="str">
        <f>HYPERLINK("hhttps://files.afu.se/Downloads/Transcripts/Merged%20(Ryan%20Graves)/2022 03 12 - Witness Citizen - UFO Philosophy with Nathan (Calling All Beings)_cxGy_uSlHEY - transcript (automated).pdf","Transcript Link")</f>
        <v>Transcript Link</v>
      </c>
    </row>
    <row r="97" ht="225" spans="1:13">
      <c r="A97" s="1" t="s">
        <v>477</v>
      </c>
      <c r="B97" s="1" t="s">
        <v>13</v>
      </c>
      <c r="C97" s="4" t="s">
        <v>478</v>
      </c>
      <c r="D97" s="1" t="s">
        <v>479</v>
      </c>
      <c r="E97" s="1" t="s">
        <v>480</v>
      </c>
      <c r="F97" s="1" t="s">
        <v>17</v>
      </c>
      <c r="G97" s="1" t="s">
        <v>18</v>
      </c>
      <c r="H97" s="1" t="s">
        <v>19</v>
      </c>
      <c r="I97" s="1" t="s">
        <v>20</v>
      </c>
      <c r="J97" s="1" t="s">
        <v>481</v>
      </c>
      <c r="K97" s="1" t="s">
        <v>22</v>
      </c>
      <c r="L97" s="1" t="str">
        <f>HYPERLINK("hhttps://files.afu.se/Downloads/Transcripts/Merged%20(Ryan%20Graves)/2022 03 11 - Witness Citizen - A talk about the Non Human Entities with Stuart Davis_QLCMFJofbX4 - transcript (automated).pdf","Transcript Link")</f>
        <v>Transcript Link</v>
      </c>
      <c r="M97" s="2" t="str">
        <f>HYPERLINK("hhttps://files.afu.se/Downloads/Transcripts/Merged%20(Ryan%20Graves)/2022 03 11 - Witness Citizen - A talk about the Non Human Entities with Stuart Davis_QLCMFJofbX4 - transcript (automated).pdf","Transcript Link")</f>
        <v>Transcript Link</v>
      </c>
    </row>
    <row r="98" ht="195" spans="1:13">
      <c r="A98" s="1" t="s">
        <v>482</v>
      </c>
      <c r="B98" s="1" t="s">
        <v>13</v>
      </c>
      <c r="C98" s="4" t="s">
        <v>483</v>
      </c>
      <c r="D98" s="1" t="s">
        <v>484</v>
      </c>
      <c r="E98" s="1" t="s">
        <v>485</v>
      </c>
      <c r="F98" s="1" t="s">
        <v>17</v>
      </c>
      <c r="G98" s="1" t="s">
        <v>18</v>
      </c>
      <c r="H98" s="1" t="s">
        <v>19</v>
      </c>
      <c r="I98" s="1" t="s">
        <v>20</v>
      </c>
      <c r="J98" s="1" t="s">
        <v>486</v>
      </c>
      <c r="K98" s="1" t="s">
        <v>22</v>
      </c>
      <c r="L98" s="1" t="str">
        <f>HYPERLINK("hhttps://files.afu.se/Downloads/Transcripts/Merged%20(Ryan%20Graves)/2022 03 10 - Witness Citizen - ARCHIVES OF THE IMPOSSIBLE -REVIEW-_ZFiZexGiJTw - transcript (automated).pdf","Transcript Link")</f>
        <v>Transcript Link</v>
      </c>
      <c r="M98" s="2" t="str">
        <f>HYPERLINK("hhttps://files.afu.se/Downloads/Transcripts/Merged%20(Ryan%20Graves)/2022 03 10 - Witness Citizen - ARCHIVES OF THE IMPOSSIBLE -REVIEW-_ZFiZexGiJTw - transcript (automated).pdf","Transcript Link")</f>
        <v>Transcript Link</v>
      </c>
    </row>
    <row r="99" ht="195" spans="1:13">
      <c r="A99" s="1" t="s">
        <v>487</v>
      </c>
      <c r="B99" s="1" t="s">
        <v>13</v>
      </c>
      <c r="C99" s="4" t="s">
        <v>488</v>
      </c>
      <c r="D99" s="1" t="s">
        <v>489</v>
      </c>
      <c r="E99" s="1" t="s">
        <v>490</v>
      </c>
      <c r="F99" s="1" t="s">
        <v>17</v>
      </c>
      <c r="G99" s="1" t="s">
        <v>18</v>
      </c>
      <c r="H99" s="1" t="s">
        <v>19</v>
      </c>
      <c r="I99" s="1" t="s">
        <v>20</v>
      </c>
      <c r="J99" s="1" t="s">
        <v>491</v>
      </c>
      <c r="K99" s="1" t="s">
        <v>22</v>
      </c>
      <c r="L99" s="1" t="str">
        <f>HYPERLINK("hhttps://files.afu.se/Downloads/Transcripts/Merged%20(Ryan%20Graves)/2022 03 08 - Witness Citizen - A Plea for a Worldwide UFO Study and Phenomena at an Air Force Base_FruDOy-zDqA - transcript (automated).pdf","Transcript Link")</f>
        <v>Transcript Link</v>
      </c>
      <c r="M99" s="2" t="str">
        <f>HYPERLINK("hhttps://files.afu.se/Downloads/Transcripts/Merged%20(Ryan%20Graves)/2022 03 08 - Witness Citizen - A Plea for a Worldwide UFO Study and Phenomena at an Air Force Base_FruDOy-zDqA - transcript (automated).pdf","Transcript Link")</f>
        <v>Transcript Link</v>
      </c>
    </row>
    <row r="100" ht="135" spans="1:13">
      <c r="A100" s="1" t="s">
        <v>492</v>
      </c>
      <c r="B100" s="1" t="s">
        <v>13</v>
      </c>
      <c r="C100" s="4" t="s">
        <v>493</v>
      </c>
      <c r="D100" s="1" t="s">
        <v>494</v>
      </c>
      <c r="E100" s="4" t="s">
        <v>495</v>
      </c>
      <c r="F100" s="1" t="s">
        <v>17</v>
      </c>
      <c r="G100" s="1" t="s">
        <v>18</v>
      </c>
      <c r="H100" s="1" t="s">
        <v>19</v>
      </c>
      <c r="I100" s="1" t="s">
        <v>20</v>
      </c>
      <c r="J100" s="1" t="s">
        <v>496</v>
      </c>
      <c r="K100" s="1" t="s">
        <v>22</v>
      </c>
      <c r="L100" s="1" t="str">
        <f>HYPERLINK("hhttps://files.afu.se/Downloads/Transcripts/Merged%20(Ryan%20Graves)/2022 03 04 - Witness Citizen - Newly Released Navy UFO Files_UTGebFhxdAg - transcript (automated).pdf","Transcript Link")</f>
        <v>Transcript Link</v>
      </c>
      <c r="M100" s="2" t="str">
        <f>HYPERLINK("hhttps://files.afu.se/Downloads/Transcripts/Merged%20(Ryan%20Graves)/2022 03 04 - Witness Citizen - Newly Released Navy UFO Files_UTGebFhxdAg - transcript (automated).pdf","Transcript Link")</f>
        <v>Transcript Link</v>
      </c>
    </row>
    <row r="101" ht="135" spans="1:13">
      <c r="A101" s="1" t="s">
        <v>492</v>
      </c>
      <c r="B101" s="1" t="s">
        <v>13</v>
      </c>
      <c r="C101" s="4" t="s">
        <v>497</v>
      </c>
      <c r="D101" s="1" t="s">
        <v>498</v>
      </c>
      <c r="E101" s="4" t="s">
        <v>495</v>
      </c>
      <c r="F101" s="1" t="s">
        <v>17</v>
      </c>
      <c r="G101" s="1" t="s">
        <v>18</v>
      </c>
      <c r="H101" s="1" t="s">
        <v>19</v>
      </c>
      <c r="I101" s="1" t="s">
        <v>20</v>
      </c>
      <c r="J101" s="1" t="s">
        <v>499</v>
      </c>
      <c r="K101" s="1" t="s">
        <v>22</v>
      </c>
      <c r="L101" s="1" t="str">
        <f>HYPERLINK("hhttps://files.afu.se/Downloads/Transcripts/Merged%20(Ryan%20Graves)/2022 03 04 - Witness Citizen - CIA and UFOs Part 2_xsC0doFMQFY - transcript (automated).pdf","Transcript Link")</f>
        <v>Transcript Link</v>
      </c>
      <c r="M101" s="2" t="str">
        <f>HYPERLINK("hhttps://files.afu.se/Downloads/Transcripts/Merged%20(Ryan%20Graves)/2022 03 04 - Witness Citizen - CIA and UFOs Part 2_xsC0doFMQFY - transcript (automated).pdf","Transcript Link")</f>
        <v>Transcript Link</v>
      </c>
    </row>
    <row r="102" ht="405" spans="1:13">
      <c r="A102" s="1" t="s">
        <v>500</v>
      </c>
      <c r="B102" s="1" t="s">
        <v>13</v>
      </c>
      <c r="C102" s="4" t="s">
        <v>501</v>
      </c>
      <c r="D102" s="1" t="s">
        <v>502</v>
      </c>
      <c r="E102" s="1" t="s">
        <v>503</v>
      </c>
      <c r="F102" s="1" t="s">
        <v>17</v>
      </c>
      <c r="G102" s="1" t="s">
        <v>18</v>
      </c>
      <c r="H102" s="1" t="s">
        <v>19</v>
      </c>
      <c r="I102" s="1" t="s">
        <v>20</v>
      </c>
      <c r="J102" s="1" t="s">
        <v>504</v>
      </c>
      <c r="K102" s="1" t="s">
        <v>22</v>
      </c>
      <c r="L102" s="1" t="str">
        <f>HYPERLINK("hhttps://files.afu.se/Downloads/Transcripts/Merged%20(Ryan%20Graves)/2022 03 02 - Witness Citizen - UFOs and The CIA_M6tJrdBrjvA - transcript (automated).pdf","Transcript Link")</f>
        <v>Transcript Link</v>
      </c>
      <c r="M102" s="2" t="str">
        <f>HYPERLINK("hhttps://files.afu.se/Downloads/Transcripts/Merged%20(Ryan%20Graves)/2022 03 02 - Witness Citizen - UFOs and The CIA_M6tJrdBrjvA - transcript (automated).pdf","Transcript Link")</f>
        <v>Transcript Link</v>
      </c>
    </row>
    <row r="103" ht="135" spans="1:13">
      <c r="A103" s="1" t="s">
        <v>505</v>
      </c>
      <c r="B103" s="1" t="s">
        <v>13</v>
      </c>
      <c r="C103" s="4" t="s">
        <v>506</v>
      </c>
      <c r="D103" s="1" t="s">
        <v>507</v>
      </c>
      <c r="E103" s="1" t="s">
        <v>508</v>
      </c>
      <c r="F103" s="1" t="s">
        <v>17</v>
      </c>
      <c r="G103" s="1" t="s">
        <v>18</v>
      </c>
      <c r="H103" s="1" t="s">
        <v>19</v>
      </c>
      <c r="I103" s="1" t="s">
        <v>20</v>
      </c>
      <c r="J103" s="1" t="s">
        <v>509</v>
      </c>
      <c r="K103" s="1" t="s">
        <v>22</v>
      </c>
      <c r="L103" s="1" t="str">
        <f>HYPERLINK("hhttps://files.afu.se/Downloads/Transcripts/Merged%20(Ryan%20Graves)/2022 03 01 - Witness Citizen - Captain Trips (Al Hubbard) and his Angelic LSD_I4IvppNkAc4 - transcript (automated).pdf","Transcript Link")</f>
        <v>Transcript Link</v>
      </c>
      <c r="M103" s="2" t="str">
        <f>HYPERLINK("hhttps://files.afu.se/Downloads/Transcripts/Merged%20(Ryan%20Graves)/2022 03 01 - Witness Citizen - Captain Trips (Al Hubbard) and his Angelic LSD_I4IvppNkAc4 - transcript (automated).pdf","Transcript Link")</f>
        <v>Transcript Link</v>
      </c>
    </row>
    <row r="104" ht="135" spans="1:13">
      <c r="A104" s="1" t="s">
        <v>510</v>
      </c>
      <c r="B104" s="1" t="s">
        <v>13</v>
      </c>
      <c r="C104" s="4" t="s">
        <v>511</v>
      </c>
      <c r="D104" s="1" t="s">
        <v>512</v>
      </c>
      <c r="E104" s="1" t="s">
        <v>513</v>
      </c>
      <c r="F104" s="1" t="s">
        <v>17</v>
      </c>
      <c r="G104" s="1" t="s">
        <v>18</v>
      </c>
      <c r="H104" s="1" t="s">
        <v>19</v>
      </c>
      <c r="I104" s="1" t="s">
        <v>20</v>
      </c>
      <c r="J104" s="1" t="s">
        <v>514</v>
      </c>
      <c r="K104" s="1" t="s">
        <v>22</v>
      </c>
      <c r="L104" s="1" t="str">
        <f>HYPERLINK("hhttps://files.afu.se/Downloads/Transcripts/Merged%20(Ryan%20Graves)/2022 02 24 - Witness Citizen - Lue Elizondo with co-host Jay Christopher King_LgpJl1FVaaQ - transcript (automated).pdf","Transcript Link")</f>
        <v>Transcript Link</v>
      </c>
      <c r="M104" s="2" t="str">
        <f>HYPERLINK("hhttps://files.afu.se/Downloads/Transcripts/Merged%20(Ryan%20Graves)/2022 02 24 - Witness Citizen - Lue Elizondo with co-host Jay Christopher King_LgpJl1FVaaQ - transcript (automated).pdf","Transcript Link")</f>
        <v>Transcript Link</v>
      </c>
    </row>
    <row r="105" ht="345" spans="1:13">
      <c r="A105" s="1" t="s">
        <v>510</v>
      </c>
      <c r="B105" s="1" t="s">
        <v>13</v>
      </c>
      <c r="C105" s="4" t="s">
        <v>515</v>
      </c>
      <c r="D105" s="1" t="s">
        <v>516</v>
      </c>
      <c r="E105" s="4" t="s">
        <v>517</v>
      </c>
      <c r="F105" s="1" t="s">
        <v>17</v>
      </c>
      <c r="G105" s="1" t="s">
        <v>18</v>
      </c>
      <c r="H105" s="1" t="s">
        <v>19</v>
      </c>
      <c r="I105" s="1" t="s">
        <v>20</v>
      </c>
      <c r="J105" s="1" t="s">
        <v>518</v>
      </c>
      <c r="K105" s="1" t="s">
        <v>22</v>
      </c>
      <c r="L105" s="1" t="str">
        <f>HYPERLINK("hhttps://files.afu.se/Downloads/Transcripts/Merged%20(Ryan%20Graves)/2022 02 24 - Witness Citizen - Guest Daz Smith with co host Jay Christopher King_Ekxmnm0nX7A - transcript (automated).pdf","Transcript Link")</f>
        <v>Transcript Link</v>
      </c>
      <c r="M105" s="2" t="str">
        <f>HYPERLINK("hhttps://files.afu.se/Downloads/Transcripts/Merged%20(Ryan%20Graves)/2022 02 24 - Witness Citizen - Guest Daz Smith with co host Jay Christopher King_Ekxmnm0nX7A - transcript (automated).pdf","Transcript Link")</f>
        <v>Transcript Link</v>
      </c>
    </row>
    <row r="106" ht="165" spans="1:13">
      <c r="A106" s="1" t="s">
        <v>519</v>
      </c>
      <c r="B106" s="1" t="s">
        <v>13</v>
      </c>
      <c r="C106" s="4" t="s">
        <v>520</v>
      </c>
      <c r="D106" s="1" t="s">
        <v>521</v>
      </c>
      <c r="E106" s="1" t="s">
        <v>522</v>
      </c>
      <c r="F106" s="1" t="s">
        <v>17</v>
      </c>
      <c r="G106" s="1" t="s">
        <v>18</v>
      </c>
      <c r="H106" s="1" t="s">
        <v>19</v>
      </c>
      <c r="I106" s="1" t="s">
        <v>20</v>
      </c>
      <c r="J106" s="1" t="s">
        <v>523</v>
      </c>
      <c r="K106" s="1" t="s">
        <v>22</v>
      </c>
      <c r="L106" s="1" t="str">
        <f>HYPERLINK("hhttps://files.afu.se/Downloads/Transcripts/Merged%20(Ryan%20Graves)/2022 02 23 - Witness Citizen - From UFO Project Magnet to Earth Lights_ZEppQ0ot7Y8 - transcript (automated).pdf","Transcript Link")</f>
        <v>Transcript Link</v>
      </c>
      <c r="M106" s="2" t="str">
        <f>HYPERLINK("hhttps://files.afu.se/Downloads/Transcripts/Merged%20(Ryan%20Graves)/2022 02 23 - Witness Citizen - From UFO Project Magnet to Earth Lights_ZEppQ0ot7Y8 - transcript (automated).pdf","Transcript Link")</f>
        <v>Transcript Link</v>
      </c>
    </row>
    <row r="107" ht="135" spans="1:13">
      <c r="A107" s="1" t="s">
        <v>524</v>
      </c>
      <c r="B107" s="1" t="s">
        <v>13</v>
      </c>
      <c r="C107" s="4" t="s">
        <v>525</v>
      </c>
      <c r="D107" s="1" t="s">
        <v>526</v>
      </c>
      <c r="E107" s="1" t="s">
        <v>527</v>
      </c>
      <c r="F107" s="1" t="s">
        <v>17</v>
      </c>
      <c r="G107" s="1" t="s">
        <v>18</v>
      </c>
      <c r="H107" s="1" t="s">
        <v>19</v>
      </c>
      <c r="I107" s="1" t="s">
        <v>20</v>
      </c>
      <c r="J107" s="1" t="s">
        <v>528</v>
      </c>
      <c r="K107" s="1" t="s">
        <v>22</v>
      </c>
      <c r="L107" s="1" t="str">
        <f>HYPERLINK("hhttps://files.afu.se/Downloads/Transcripts/Merged%20(Ryan%20Graves)/2022 02 22 - Witness Citizen - Spotlight UAP  John Keel, Living Lights, UFO's and Poltergeists_byh4jYInoQA - transcript (automated).pdf","Transcript Link")</f>
        <v>Transcript Link</v>
      </c>
      <c r="M107" s="2" t="str">
        <f>HYPERLINK("hhttps://files.afu.se/Downloads/Transcripts/Merged%20(Ryan%20Graves)/2022 02 22 - Witness Citizen - Spotlight UAP  John Keel, Living Lights, UFO's and Poltergeists_byh4jYInoQA - transcript (automated).pdf","Transcript Link")</f>
        <v>Transcript Link</v>
      </c>
    </row>
    <row r="108" ht="195" spans="1:13">
      <c r="A108" s="1" t="s">
        <v>529</v>
      </c>
      <c r="B108" s="1" t="s">
        <v>13</v>
      </c>
      <c r="C108" s="4" t="s">
        <v>530</v>
      </c>
      <c r="D108" s="1" t="s">
        <v>531</v>
      </c>
      <c r="E108" s="1" t="s">
        <v>532</v>
      </c>
      <c r="F108" s="1" t="s">
        <v>17</v>
      </c>
      <c r="G108" s="1" t="s">
        <v>18</v>
      </c>
      <c r="H108" s="1" t="s">
        <v>19</v>
      </c>
      <c r="I108" s="1" t="s">
        <v>20</v>
      </c>
      <c r="J108" s="1" t="s">
        <v>533</v>
      </c>
      <c r="K108" s="1" t="s">
        <v>22</v>
      </c>
      <c r="L108" s="1" t="str">
        <f>HYPERLINK("hhttps://files.afu.se/Downloads/Transcripts/Merged%20(Ryan%20Graves)/2022 02 19 - Witness Citizen - Spotlight UAP News  Jaques Vallee and Nuclear Seeking UFOs_pVWr4czXO_g - transcript (automated).pdf","Transcript Link")</f>
        <v>Transcript Link</v>
      </c>
      <c r="M108" s="2" t="str">
        <f>HYPERLINK("hhttps://files.afu.se/Downloads/Transcripts/Merged%20(Ryan%20Graves)/2022 02 19 - Witness Citizen - Spotlight UAP News  Jaques Vallee and Nuclear Seeking UFOs_pVWr4czXO_g - transcript (automated).pdf","Transcript Link")</f>
        <v>Transcript Link</v>
      </c>
    </row>
    <row r="109" ht="135" spans="1:13">
      <c r="A109" s="1" t="s">
        <v>534</v>
      </c>
      <c r="B109" s="1" t="s">
        <v>13</v>
      </c>
      <c r="C109" s="4" t="s">
        <v>535</v>
      </c>
      <c r="D109" s="1" t="s">
        <v>536</v>
      </c>
      <c r="F109" s="1" t="s">
        <v>17</v>
      </c>
      <c r="G109" s="1" t="s">
        <v>18</v>
      </c>
      <c r="H109" s="1" t="s">
        <v>19</v>
      </c>
      <c r="I109" s="1" t="s">
        <v>20</v>
      </c>
      <c r="J109" s="1" t="s">
        <v>537</v>
      </c>
      <c r="K109" s="1" t="s">
        <v>22</v>
      </c>
      <c r="L109" s="1" t="str">
        <f>HYPERLINK("hhttps://files.afu.se/Downloads/Transcripts/Merged%20(Ryan%20Graves)/2022 02 18 - Witness Citizen - Edgar Mitchell and Noetic Science_pVNBg8GZkPI - transcript (automated).pdf","Transcript Link")</f>
        <v>Transcript Link</v>
      </c>
      <c r="M109" s="2" t="str">
        <f>HYPERLINK("hhttps://files.afu.se/Downloads/Transcripts/Merged%20(Ryan%20Graves)/2022 02 18 - Witness Citizen - Edgar Mitchell and Noetic Science_pVNBg8GZkPI - transcript (automated).pdf","Transcript Link")</f>
        <v>Transcript Link</v>
      </c>
    </row>
    <row r="110" ht="135" spans="1:13">
      <c r="A110" s="1" t="s">
        <v>538</v>
      </c>
      <c r="B110" s="1" t="s">
        <v>13</v>
      </c>
      <c r="C110" s="4" t="s">
        <v>539</v>
      </c>
      <c r="D110" s="1" t="s">
        <v>540</v>
      </c>
      <c r="F110" s="1" t="s">
        <v>17</v>
      </c>
      <c r="G110" s="1" t="s">
        <v>18</v>
      </c>
      <c r="H110" s="1" t="s">
        <v>19</v>
      </c>
      <c r="I110" s="1" t="s">
        <v>20</v>
      </c>
      <c r="J110" s="1" t="s">
        <v>541</v>
      </c>
      <c r="K110" s="1" t="s">
        <v>22</v>
      </c>
      <c r="L110" s="1" t="str">
        <f>HYPERLINK("hhttps://files.afu.se/Downloads/Transcripts/Merged%20(Ryan%20Graves)/2022 02 17 - Witness Citizen - UFOs Then and Now featuring Graeme Rendall and Jay Christopher King_kCwIX-KBn04 - transcript (automated).pdf","Transcript Link")</f>
        <v>Transcript Link</v>
      </c>
      <c r="M110" s="2" t="str">
        <f>HYPERLINK("hhttps://files.afu.se/Downloads/Transcripts/Merged%20(Ryan%20Graves)/2022 02 17 - Witness Citizen - UFOs Then and Now featuring Graeme Rendall and Jay Christopher King_kCwIX-KBn04 - transcript (automated).pdf","Transcript Link")</f>
        <v>Transcript Link</v>
      </c>
    </row>
    <row r="111" ht="135" spans="1:13">
      <c r="A111" s="1" t="s">
        <v>542</v>
      </c>
      <c r="B111" s="1" t="s">
        <v>13</v>
      </c>
      <c r="C111" s="4" t="s">
        <v>543</v>
      </c>
      <c r="D111" s="1" t="s">
        <v>544</v>
      </c>
      <c r="E111" s="1" t="s">
        <v>545</v>
      </c>
      <c r="F111" s="1" t="s">
        <v>17</v>
      </c>
      <c r="G111" s="1" t="s">
        <v>18</v>
      </c>
      <c r="H111" s="1" t="s">
        <v>19</v>
      </c>
      <c r="I111" s="1" t="s">
        <v>20</v>
      </c>
      <c r="J111" s="1" t="s">
        <v>546</v>
      </c>
      <c r="K111" s="1" t="s">
        <v>22</v>
      </c>
      <c r="L111" s="1" t="str">
        <f>HYPERLINK("hhttps://files.afu.se/Downloads/Transcripts/Merged%20(Ryan%20Graves)/2022 02 16 - Witness Citizen - Special Historic Dive  The Confiscated UFO photos of Phoenix, AZ 1947_CCAb2SW5rlw - transcript (automated).pdf","Transcript Link")</f>
        <v>Transcript Link</v>
      </c>
      <c r="M111" s="2" t="str">
        <f>HYPERLINK("hhttps://files.afu.se/Downloads/Transcripts/Merged%20(Ryan%20Graves)/2022 02 16 - Witness Citizen - Special Historic Dive  The Confiscated UFO photos of Phoenix, AZ 1947_CCAb2SW5rlw - transcript (automated).pdf","Transcript Link")</f>
        <v>Transcript Link</v>
      </c>
    </row>
    <row r="112" ht="135" spans="1:13">
      <c r="A112" s="1" t="s">
        <v>547</v>
      </c>
      <c r="B112" s="1" t="s">
        <v>13</v>
      </c>
      <c r="C112" s="4" t="s">
        <v>548</v>
      </c>
      <c r="D112" s="1" t="s">
        <v>549</v>
      </c>
      <c r="E112" s="1" t="s">
        <v>550</v>
      </c>
      <c r="F112" s="1" t="s">
        <v>17</v>
      </c>
      <c r="G112" s="1" t="s">
        <v>18</v>
      </c>
      <c r="H112" s="1" t="s">
        <v>19</v>
      </c>
      <c r="I112" s="1" t="s">
        <v>20</v>
      </c>
      <c r="J112" s="1" t="s">
        <v>551</v>
      </c>
      <c r="K112" s="1" t="s">
        <v>22</v>
      </c>
      <c r="L112" s="1" t="str">
        <f>HYPERLINK("hhttps://files.afu.se/Downloads/Transcripts/Merged%20(Ryan%20Graves)/2022 02 15 - Witness Citizen - A Look Back at the %23UAP Preliminary Assessment of 2021_pTSPFQ5058A - transcript (automated).pdf","Transcript Link")</f>
        <v>Transcript Link</v>
      </c>
      <c r="M112" s="2" t="str">
        <f>HYPERLINK("hhttps://files.afu.se/Downloads/Transcripts/Merged%20(Ryan%20Graves)/2022 02 15 - Witness Citizen - A Look Back at the %23UAP Preliminary Assessment of 2021_pTSPFQ5058A - transcript (automated).pdf","Transcript Link")</f>
        <v>Transcript Link</v>
      </c>
    </row>
    <row r="113" ht="225" spans="1:13">
      <c r="A113" s="1" t="s">
        <v>552</v>
      </c>
      <c r="B113" s="1" t="s">
        <v>13</v>
      </c>
      <c r="C113" s="4" t="s">
        <v>553</v>
      </c>
      <c r="D113" s="1" t="s">
        <v>554</v>
      </c>
      <c r="E113" s="1" t="s">
        <v>555</v>
      </c>
      <c r="F113" s="1" t="s">
        <v>17</v>
      </c>
      <c r="G113" s="1" t="s">
        <v>18</v>
      </c>
      <c r="H113" s="1" t="s">
        <v>19</v>
      </c>
      <c r="I113" s="1" t="s">
        <v>20</v>
      </c>
      <c r="J113" s="1" t="s">
        <v>556</v>
      </c>
      <c r="K113" s="1" t="s">
        <v>22</v>
      </c>
      <c r="L113" s="1" t="str">
        <f>HYPERLINK("hhttps://files.afu.se/Downloads/Transcripts/Merged%20(Ryan%20Graves)/2022 02 13 - Witness Citizen - UAP News (2019 Swarm Update), Hal P and Eric W talk, and More_hX2tp4vdiRU - transcript (automated).pdf","Transcript Link")</f>
        <v>Transcript Link</v>
      </c>
      <c r="M113" s="2" t="str">
        <f>HYPERLINK("hhttps://files.afu.se/Downloads/Transcripts/Merged%20(Ryan%20Graves)/2022 02 13 - Witness Citizen - UAP News (2019 Swarm Update), Hal P and Eric W talk, and More_hX2tp4vdiRU - transcript (automated).pdf","Transcript Link")</f>
        <v>Transcript Link</v>
      </c>
    </row>
    <row r="114" ht="180" spans="1:13">
      <c r="A114" s="1" t="s">
        <v>557</v>
      </c>
      <c r="B114" s="1" t="s">
        <v>13</v>
      </c>
      <c r="C114" s="4" t="s">
        <v>558</v>
      </c>
      <c r="D114" s="1" t="s">
        <v>559</v>
      </c>
      <c r="E114" s="1" t="s">
        <v>560</v>
      </c>
      <c r="F114" s="1" t="s">
        <v>17</v>
      </c>
      <c r="G114" s="1" t="s">
        <v>18</v>
      </c>
      <c r="H114" s="1" t="s">
        <v>19</v>
      </c>
      <c r="I114" s="1" t="s">
        <v>20</v>
      </c>
      <c r="J114" s="1" t="s">
        <v>561</v>
      </c>
      <c r="K114" s="1" t="s">
        <v>22</v>
      </c>
      <c r="L114" s="1" t="str">
        <f>HYPERLINK("hhttps://files.afu.se/Downloads/Transcripts/Merged%20(Ryan%20Graves)/2022 02 11 - Witness Citizen - UFO’s and the Havana Syndrome_oiiThdJuWmU - transcript (automated).pdf","Transcript Link")</f>
        <v>Transcript Link</v>
      </c>
      <c r="M114" s="2" t="str">
        <f>HYPERLINK("hhttps://files.afu.se/Downloads/Transcripts/Merged%20(Ryan%20Graves)/2022 02 11 - Witness Citizen - UFO’s and the Havana Syndrome_oiiThdJuWmU - transcript (automated).pdf","Transcript Link")</f>
        <v>Transcript Link</v>
      </c>
    </row>
    <row r="115" ht="165" spans="1:13">
      <c r="A115" s="1" t="s">
        <v>562</v>
      </c>
      <c r="B115" s="1" t="s">
        <v>13</v>
      </c>
      <c r="C115" s="4" t="s">
        <v>563</v>
      </c>
      <c r="D115" s="1" t="s">
        <v>564</v>
      </c>
      <c r="E115" s="1" t="s">
        <v>565</v>
      </c>
      <c r="F115" s="1" t="s">
        <v>17</v>
      </c>
      <c r="G115" s="1" t="s">
        <v>18</v>
      </c>
      <c r="H115" s="1" t="s">
        <v>19</v>
      </c>
      <c r="I115" s="1" t="s">
        <v>20</v>
      </c>
      <c r="J115" s="1" t="s">
        <v>566</v>
      </c>
      <c r="K115" s="1" t="s">
        <v>22</v>
      </c>
      <c r="L115" s="1" t="str">
        <f>HYPERLINK("hhttps://files.afu.se/Downloads/Transcripts/Merged%20(Ryan%20Graves)/2022 02 10 - Witness Citizen - Interview with Robert Knight (Rock N' Roll legend photographer experiencer)_t61Rf0LwdxA - transcript (automated).pdf","Transcript Link")</f>
        <v>Transcript Link</v>
      </c>
      <c r="M115" s="2" t="str">
        <f>HYPERLINK("hhttps://files.afu.se/Downloads/Transcripts/Merged%20(Ryan%20Graves)/2022 02 10 - Witness Citizen - Interview with Robert Knight (Rock N' Roll legend photographer experiencer)_t61Rf0LwdxA - transcript (automated).pdf","Transcript Link")</f>
        <v>Transcript Link</v>
      </c>
    </row>
    <row r="116" ht="409.5" spans="1:13">
      <c r="A116" s="1" t="s">
        <v>567</v>
      </c>
      <c r="B116" s="1" t="s">
        <v>13</v>
      </c>
      <c r="C116" s="4" t="s">
        <v>568</v>
      </c>
      <c r="D116" s="1" t="s">
        <v>569</v>
      </c>
      <c r="E116" s="1" t="s">
        <v>570</v>
      </c>
      <c r="F116" s="1" t="s">
        <v>17</v>
      </c>
      <c r="G116" s="1" t="s">
        <v>18</v>
      </c>
      <c r="H116" s="1" t="s">
        <v>19</v>
      </c>
      <c r="I116" s="1" t="s">
        <v>20</v>
      </c>
      <c r="J116" s="1" t="s">
        <v>571</v>
      </c>
      <c r="K116" s="1" t="s">
        <v>22</v>
      </c>
      <c r="L116" s="1" t="str">
        <f>HYPERLINK("hhttps://files.afu.se/Downloads/Transcripts/Merged%20(Ryan%20Graves)/2022 02 08 - Witness Citizen - UAP News, History and %23ufo videos_fa5QbP9PioA - transcript (automated).pdf","Transcript Link")</f>
        <v>Transcript Link</v>
      </c>
      <c r="M116" s="2" t="str">
        <f>HYPERLINK("hhttps://files.afu.se/Downloads/Transcripts/Merged%20(Ryan%20Graves)/2022 02 08 - Witness Citizen - UAP News, History and %23ufo videos_fa5QbP9PioA - transcript (automated).pdf","Transcript Link")</f>
        <v>Transcript Link</v>
      </c>
    </row>
    <row r="117" ht="135" spans="1:13">
      <c r="A117" s="1" t="s">
        <v>572</v>
      </c>
      <c r="B117" s="1" t="s">
        <v>13</v>
      </c>
      <c r="C117" s="4" t="s">
        <v>573</v>
      </c>
      <c r="D117" s="1" t="s">
        <v>574</v>
      </c>
      <c r="E117" s="1" t="s">
        <v>575</v>
      </c>
      <c r="F117" s="1" t="s">
        <v>17</v>
      </c>
      <c r="G117" s="1" t="s">
        <v>18</v>
      </c>
      <c r="H117" s="1" t="s">
        <v>19</v>
      </c>
      <c r="I117" s="1" t="s">
        <v>20</v>
      </c>
      <c r="J117" s="1" t="s">
        <v>576</v>
      </c>
      <c r="K117" s="1" t="s">
        <v>22</v>
      </c>
      <c r="L117" s="1" t="str">
        <f>HYPERLINK("hhttps://files.afu.se/Downloads/Transcripts/Merged%20(Ryan%20Graves)/2022 02 04 - Witness Citizen - The Classified USAF Information of a 1952 Air Intelligence Digest_KPTPDL3D0tw - transcript (automated).pdf","Transcript Link")</f>
        <v>Transcript Link</v>
      </c>
      <c r="M117" s="2" t="str">
        <f>HYPERLINK("hhttps://files.afu.se/Downloads/Transcripts/Merged%20(Ryan%20Graves)/2022 02 04 - Witness Citizen - The Classified USAF Information of a 1952 Air Intelligence Digest_KPTPDL3D0tw - transcript (automated).pdf","Transcript Link")</f>
        <v>Transcript Link</v>
      </c>
    </row>
    <row r="118" ht="135" spans="1:13">
      <c r="A118" s="1" t="s">
        <v>577</v>
      </c>
      <c r="B118" s="1" t="s">
        <v>13</v>
      </c>
      <c r="C118" s="4" t="s">
        <v>578</v>
      </c>
      <c r="D118" s="1" t="s">
        <v>579</v>
      </c>
      <c r="E118" s="1" t="s">
        <v>580</v>
      </c>
      <c r="F118" s="1" t="s">
        <v>17</v>
      </c>
      <c r="G118" s="1" t="s">
        <v>18</v>
      </c>
      <c r="H118" s="1" t="s">
        <v>19</v>
      </c>
      <c r="I118" s="1" t="s">
        <v>20</v>
      </c>
      <c r="J118" s="1" t="s">
        <v>581</v>
      </c>
      <c r="K118" s="1" t="s">
        <v>22</v>
      </c>
      <c r="L118" s="1" t="str">
        <f>HYPERLINK("hhttps://files.afu.se/Downloads/Transcripts/Merged%20(Ryan%20Graves)/2022 02 03 - Witness Citizen - Jay and Sean discuss Dreams and Consciousness_twTwVCd5ODM - transcript (automated).pdf","Transcript Link")</f>
        <v>Transcript Link</v>
      </c>
      <c r="M118" s="2" t="str">
        <f>HYPERLINK("hhttps://files.afu.se/Downloads/Transcripts/Merged%20(Ryan%20Graves)/2022 02 03 - Witness Citizen - Jay and Sean discuss Dreams and Consciousness_twTwVCd5ODM - transcript (automated).pdf","Transcript Link")</f>
        <v>Transcript Link</v>
      </c>
    </row>
    <row r="119" ht="135" spans="1:13">
      <c r="A119" s="1" t="s">
        <v>95</v>
      </c>
      <c r="B119" s="1" t="s">
        <v>13</v>
      </c>
      <c r="C119" s="4" t="s">
        <v>582</v>
      </c>
      <c r="D119" s="1" t="s">
        <v>583</v>
      </c>
      <c r="E119" s="1" t="s">
        <v>584</v>
      </c>
      <c r="F119" s="1" t="s">
        <v>17</v>
      </c>
      <c r="G119" s="1" t="s">
        <v>18</v>
      </c>
      <c r="H119" s="1" t="s">
        <v>19</v>
      </c>
      <c r="I119" s="1" t="s">
        <v>20</v>
      </c>
      <c r="J119" s="1" t="s">
        <v>585</v>
      </c>
      <c r="K119" s="1" t="s">
        <v>22</v>
      </c>
      <c r="L119" s="1" t="str">
        <f>HYPERLINK("hhttps://files.afu.se/Downloads/Transcripts/Merged%20(Ryan%20Graves)/2023 05 23 - Witness Citizen - Project White Stork where %23ufo fragments went to die_F8fhRl1Ibac - transcript (automated).pdf","Transcript Link")</f>
        <v>Transcript Link</v>
      </c>
      <c r="M119" s="2" t="str">
        <f>HYPERLINK("hhttps://files.afu.se/Downloads/Transcripts/Merged%20(Ryan%20Graves)/2023 05 23 - Witness Citizen - Project White Stork where %23ufo fragments went to die_F8fhRl1Ibac - transcript (automated).pdf","Transcript Link")</f>
        <v>Transcript Link</v>
      </c>
    </row>
    <row r="120" ht="135" spans="1:13">
      <c r="A120" s="1" t="s">
        <v>586</v>
      </c>
      <c r="B120" s="1" t="s">
        <v>13</v>
      </c>
      <c r="C120" s="4" t="s">
        <v>587</v>
      </c>
      <c r="D120" s="1" t="s">
        <v>588</v>
      </c>
      <c r="E120" s="1" t="s">
        <v>589</v>
      </c>
      <c r="F120" s="1" t="s">
        <v>17</v>
      </c>
      <c r="G120" s="1" t="s">
        <v>18</v>
      </c>
      <c r="H120" s="1" t="s">
        <v>19</v>
      </c>
      <c r="I120" s="1" t="s">
        <v>20</v>
      </c>
      <c r="J120" s="1" t="s">
        <v>590</v>
      </c>
      <c r="K120" s="1" t="s">
        <v>22</v>
      </c>
      <c r="L120" s="1" t="str">
        <f>HYPERLINK("hhttps://files.afu.se/Downloads/Transcripts/Merged%20(Ryan%20Graves)/2022 01 31 - Witness Citizen - The Personalities of Ufology (Discussion on Lue Elizondo to Steven Greer)_QzmHJdNAmb4 - transcript (automated).pdf","Transcript Link")</f>
        <v>Transcript Link</v>
      </c>
      <c r="M120" s="2" t="str">
        <f>HYPERLINK("hhttps://files.afu.se/Downloads/Transcripts/Merged%20(Ryan%20Graves)/2022 01 31 - Witness Citizen - The Personalities of Ufology (Discussion on Lue Elizondo to Steven Greer)_QzmHJdNAmb4 - transcript (automated).pdf","Transcript Link")</f>
        <v>Transcript Link</v>
      </c>
    </row>
    <row r="121" ht="409.5" spans="1:13">
      <c r="A121" s="1" t="s">
        <v>591</v>
      </c>
      <c r="B121" s="1" t="s">
        <v>13</v>
      </c>
      <c r="C121" s="4" t="s">
        <v>592</v>
      </c>
      <c r="D121" s="1" t="s">
        <v>593</v>
      </c>
      <c r="E121" s="1" t="s">
        <v>594</v>
      </c>
      <c r="F121" s="1" t="s">
        <v>17</v>
      </c>
      <c r="G121" s="1" t="s">
        <v>18</v>
      </c>
      <c r="H121" s="1" t="s">
        <v>19</v>
      </c>
      <c r="I121" s="1" t="s">
        <v>20</v>
      </c>
      <c r="J121" s="1" t="s">
        <v>595</v>
      </c>
      <c r="K121" s="1" t="s">
        <v>22</v>
      </c>
      <c r="L121" s="1" t="str">
        <f>HYPERLINK("hhttps://files.afu.se/Downloads/Transcripts/Merged%20(Ryan%20Graves)/2022 01 26 - Witness Citizen - Leslie Kean with co-host Jay Christopher King_6iYBkXFZBOM - transcript (automated).pdf","Transcript Link")</f>
        <v>Transcript Link</v>
      </c>
      <c r="M121" s="2" t="str">
        <f>HYPERLINK("hhttps://files.afu.se/Downloads/Transcripts/Merged%20(Ryan%20Graves)/2022 01 26 - Witness Citizen - Leslie Kean with co-host Jay Christopher King_6iYBkXFZBOM - transcript (automated).pdf","Transcript Link")</f>
        <v>Transcript Link</v>
      </c>
    </row>
    <row r="122" ht="135" spans="1:13">
      <c r="A122" s="1" t="s">
        <v>596</v>
      </c>
      <c r="B122" s="1" t="s">
        <v>13</v>
      </c>
      <c r="C122" s="4" t="s">
        <v>597</v>
      </c>
      <c r="D122" s="1" t="s">
        <v>598</v>
      </c>
      <c r="E122" s="1" t="s">
        <v>599</v>
      </c>
      <c r="F122" s="1" t="s">
        <v>17</v>
      </c>
      <c r="G122" s="1" t="s">
        <v>18</v>
      </c>
      <c r="H122" s="1" t="s">
        <v>19</v>
      </c>
      <c r="I122" s="1" t="s">
        <v>20</v>
      </c>
      <c r="J122" s="1" t="s">
        <v>600</v>
      </c>
      <c r="K122" s="1" t="s">
        <v>22</v>
      </c>
      <c r="L122" s="1" t="str">
        <f>HYPERLINK("hhttps://files.afu.se/Downloads/Transcripts/Merged%20(Ryan%20Graves)/2022 01 25 - Witness Citizen - %23UFO %23UAP Historic Correlation with Radiation Spikes_NX0OsKCGIAA - transcript (automated).pdf","Transcript Link")</f>
        <v>Transcript Link</v>
      </c>
      <c r="M122" s="2" t="str">
        <f>HYPERLINK("hhttps://files.afu.se/Downloads/Transcripts/Merged%20(Ryan%20Graves)/2022 01 25 - Witness Citizen - %23UFO %23UAP Historic Correlation with Radiation Spikes_NX0OsKCGIAA - transcript (automated).pdf","Transcript Link")</f>
        <v>Transcript Link</v>
      </c>
    </row>
    <row r="123" ht="180" spans="1:13">
      <c r="A123" s="1" t="s">
        <v>601</v>
      </c>
      <c r="B123" s="1" t="s">
        <v>13</v>
      </c>
      <c r="C123" s="4" t="s">
        <v>602</v>
      </c>
      <c r="D123" s="1" t="s">
        <v>603</v>
      </c>
      <c r="E123" s="1" t="s">
        <v>604</v>
      </c>
      <c r="F123" s="1" t="s">
        <v>17</v>
      </c>
      <c r="G123" s="1" t="s">
        <v>18</v>
      </c>
      <c r="H123" s="1" t="s">
        <v>19</v>
      </c>
      <c r="I123" s="1" t="s">
        <v>20</v>
      </c>
      <c r="J123" s="1" t="s">
        <v>605</v>
      </c>
      <c r="K123" s="1" t="s">
        <v>22</v>
      </c>
      <c r="L123" s="1" t="str">
        <f>HYPERLINK("hhttps://files.afu.se/Downloads/Transcripts/Merged%20(Ryan%20Graves)/2022 01 23 - Witness Citizen - %23UFO Cattle Mutilations, Saving Ufology, Vatican and ETs_iw0lC4AkVzQ - transcript (automated).pdf","Transcript Link")</f>
        <v>Transcript Link</v>
      </c>
      <c r="M123" s="2" t="str">
        <f>HYPERLINK("hhttps://files.afu.se/Downloads/Transcripts/Merged%20(Ryan%20Graves)/2022 01 23 - Witness Citizen - %23UFO Cattle Mutilations, Saving Ufology, Vatican and ETs_iw0lC4AkVzQ - transcript (automated).pdf","Transcript Link")</f>
        <v>Transcript Link</v>
      </c>
    </row>
    <row r="124" ht="135" spans="1:13">
      <c r="A124" s="1" t="s">
        <v>606</v>
      </c>
      <c r="B124" s="1" t="s">
        <v>13</v>
      </c>
      <c r="C124" s="4" t="s">
        <v>607</v>
      </c>
      <c r="D124" s="1" t="s">
        <v>608</v>
      </c>
      <c r="F124" s="1" t="s">
        <v>17</v>
      </c>
      <c r="G124" s="1" t="s">
        <v>18</v>
      </c>
      <c r="H124" s="1" t="s">
        <v>19</v>
      </c>
      <c r="I124" s="1" t="s">
        <v>20</v>
      </c>
      <c r="J124" s="1" t="s">
        <v>609</v>
      </c>
      <c r="K124" s="1" t="s">
        <v>22</v>
      </c>
      <c r="L124" s="1" t="str">
        <f>HYPERLINK("hhttps://files.afu.se/Downloads/Transcripts/Merged%20(Ryan%20Graves)/2022 01 21 - Witness Citizen - Project Sign Analysis of UFO’s being from Outer Space %23ufo %23uap_Gr2whzSVZmM - transcript (automated).pdf","Transcript Link")</f>
        <v>Transcript Link</v>
      </c>
      <c r="M124" s="2" t="str">
        <f>HYPERLINK("hhttps://files.afu.se/Downloads/Transcripts/Merged%20(Ryan%20Graves)/2022 01 21 - Witness Citizen - Project Sign Analysis of UFO’s being from Outer Space %23ufo %23uap_Gr2whzSVZmM - transcript (automated).pdf","Transcript Link")</f>
        <v>Transcript Link</v>
      </c>
    </row>
    <row r="125" ht="135" spans="1:13">
      <c r="A125" s="1" t="s">
        <v>610</v>
      </c>
      <c r="B125" s="1" t="s">
        <v>13</v>
      </c>
      <c r="C125" s="4" t="s">
        <v>611</v>
      </c>
      <c r="D125" s="1" t="s">
        <v>612</v>
      </c>
      <c r="E125" s="1" t="s">
        <v>613</v>
      </c>
      <c r="F125" s="1" t="s">
        <v>17</v>
      </c>
      <c r="G125" s="1" t="s">
        <v>18</v>
      </c>
      <c r="H125" s="1" t="s">
        <v>19</v>
      </c>
      <c r="I125" s="1" t="s">
        <v>20</v>
      </c>
      <c r="J125" s="1" t="s">
        <v>614</v>
      </c>
      <c r="K125" s="1" t="s">
        <v>22</v>
      </c>
      <c r="L125" s="1" t="str">
        <f>HYPERLINK("hhttps://files.afu.se/Downloads/Transcripts/Merged%20(Ryan%20Graves)/2022 01 20 - Witness Citizen - Lue Elizondo on Coast to Coast, Triangle UFO Case, %23UFO Madness_emOTUcM3yrw - transcript (automated).pdf","Transcript Link")</f>
        <v>Transcript Link</v>
      </c>
      <c r="M125" s="2" t="str">
        <f>HYPERLINK("hhttps://files.afu.se/Downloads/Transcripts/Merged%20(Ryan%20Graves)/2022 01 20 - Witness Citizen - Lue Elizondo on Coast to Coast, Triangle UFO Case, %23UFO Madness_emOTUcM3yrw - transcript (automated).pdf","Transcript Link")</f>
        <v>Transcript Link</v>
      </c>
    </row>
    <row r="126" ht="135" spans="1:13">
      <c r="A126" s="1" t="s">
        <v>615</v>
      </c>
      <c r="B126" s="1" t="s">
        <v>13</v>
      </c>
      <c r="C126" s="4" t="s">
        <v>616</v>
      </c>
      <c r="D126" s="1" t="s">
        <v>617</v>
      </c>
      <c r="E126" s="1" t="s">
        <v>618</v>
      </c>
      <c r="F126" s="1" t="s">
        <v>17</v>
      </c>
      <c r="G126" s="1" t="s">
        <v>18</v>
      </c>
      <c r="H126" s="1" t="s">
        <v>19</v>
      </c>
      <c r="I126" s="1" t="s">
        <v>20</v>
      </c>
      <c r="J126" s="1" t="s">
        <v>619</v>
      </c>
      <c r="K126" s="1" t="s">
        <v>22</v>
      </c>
      <c r="L126" s="1" t="str">
        <f>HYPERLINK("hhttps://files.afu.se/Downloads/Transcripts/Merged%20(Ryan%20Graves)/2022 01 14 - Witness Citizen - That UFO Podcast AKA Andy stops by. We discuss the new happenings with their AnomalousPodNet_2u5BfOAkXOA - transcript (automated).pdf","Transcript Link")</f>
        <v>Transcript Link</v>
      </c>
      <c r="M126" s="2" t="str">
        <f>HYPERLINK("hhttps://files.afu.se/Downloads/Transcripts/Merged%20(Ryan%20Graves)/2022 01 14 - Witness Citizen - That UFO Podcast AKA Andy stops by. We discuss the new happenings with their AnomalousPodNet_2u5BfOAkXOA - transcript (automated).pdf","Transcript Link")</f>
        <v>Transcript Link</v>
      </c>
    </row>
    <row r="127" ht="180" spans="1:13">
      <c r="A127" s="1" t="s">
        <v>620</v>
      </c>
      <c r="B127" s="1" t="s">
        <v>13</v>
      </c>
      <c r="C127" s="4" t="s">
        <v>621</v>
      </c>
      <c r="D127" s="1" t="s">
        <v>622</v>
      </c>
      <c r="E127" s="1" t="s">
        <v>623</v>
      </c>
      <c r="F127" s="1" t="s">
        <v>17</v>
      </c>
      <c r="G127" s="1" t="s">
        <v>18</v>
      </c>
      <c r="H127" s="1" t="s">
        <v>19</v>
      </c>
      <c r="I127" s="1" t="s">
        <v>20</v>
      </c>
      <c r="J127" s="1" t="s">
        <v>624</v>
      </c>
      <c r="K127" s="1" t="s">
        <v>22</v>
      </c>
      <c r="L127" s="1" t="str">
        <f>HYPERLINK("hhttps://files.afu.se/Downloads/Transcripts/Merged%20(Ryan%20Graves)/2022 01 13 - Witness Citizen - Baptiste Friscourt, Thibaut Canuti, co-host Jay Christopher King_icNsO27vwRU - transcript (automated).pdf","Transcript Link")</f>
        <v>Transcript Link</v>
      </c>
      <c r="M127" s="2" t="str">
        <f>HYPERLINK("hhttps://files.afu.se/Downloads/Transcripts/Merged%20(Ryan%20Graves)/2022 01 13 - Witness Citizen - Baptiste Friscourt, Thibaut Canuti, co-host Jay Christopher King_icNsO27vwRU - transcript (automated).pdf","Transcript Link")</f>
        <v>Transcript Link</v>
      </c>
    </row>
    <row r="128" ht="135" spans="1:13">
      <c r="A128" s="1" t="s">
        <v>625</v>
      </c>
      <c r="B128" s="1" t="s">
        <v>13</v>
      </c>
      <c r="C128" s="4" t="s">
        <v>626</v>
      </c>
      <c r="D128" s="1" t="s">
        <v>627</v>
      </c>
      <c r="F128" s="1" t="s">
        <v>17</v>
      </c>
      <c r="G128" s="1" t="s">
        <v>18</v>
      </c>
      <c r="H128" s="1" t="s">
        <v>19</v>
      </c>
      <c r="I128" s="1" t="s">
        <v>20</v>
      </c>
      <c r="J128" s="1" t="s">
        <v>628</v>
      </c>
      <c r="K128" s="1" t="s">
        <v>22</v>
      </c>
      <c r="L128" s="1" t="str">
        <f>HYPERLINK("hhttps://files.afu.se/Downloads/Transcripts/Merged%20(Ryan%20Graves)/2022 01 12 - Witness Citizen - %23UAP %23UFO The Return of John Ramirez_TjeWwoyzb5E - transcript (automated).pdf","Transcript Link")</f>
        <v>Transcript Link</v>
      </c>
      <c r="M128" s="2" t="str">
        <f>HYPERLINK("hhttps://files.afu.se/Downloads/Transcripts/Merged%20(Ryan%20Graves)/2022 01 12 - Witness Citizen - %23UAP %23UFO The Return of John Ramirez_TjeWwoyzb5E - transcript (automated).pdf","Transcript Link")</f>
        <v>Transcript Link</v>
      </c>
    </row>
    <row r="129" ht="135" spans="1:13">
      <c r="A129" s="1" t="s">
        <v>629</v>
      </c>
      <c r="B129" s="1" t="s">
        <v>13</v>
      </c>
      <c r="C129" s="4" t="s">
        <v>630</v>
      </c>
      <c r="D129" s="1" t="s">
        <v>631</v>
      </c>
      <c r="E129" s="1" t="s">
        <v>632</v>
      </c>
      <c r="F129" s="1" t="s">
        <v>17</v>
      </c>
      <c r="G129" s="1" t="s">
        <v>18</v>
      </c>
      <c r="H129" s="1" t="s">
        <v>19</v>
      </c>
      <c r="I129" s="1" t="s">
        <v>20</v>
      </c>
      <c r="J129" s="1" t="s">
        <v>633</v>
      </c>
      <c r="K129" s="1" t="s">
        <v>22</v>
      </c>
      <c r="L129" s="1" t="str">
        <f>HYPERLINK("hhttps://files.afu.se/Downloads/Transcripts/Merged%20(Ryan%20Graves)/2022 01 11 - Witness Citizen - 148 %23UFO sightings in three days 1965_0cFF-HGNmyM - transcript (automated).pdf","Transcript Link")</f>
        <v>Transcript Link</v>
      </c>
      <c r="M129" s="2" t="str">
        <f>HYPERLINK("hhttps://files.afu.se/Downloads/Transcripts/Merged%20(Ryan%20Graves)/2022 01 11 - Witness Citizen - 148 %23UFO sightings in three days 1965_0cFF-HGNmyM - transcript (automated).pdf","Transcript Link")</f>
        <v>Transcript Link</v>
      </c>
    </row>
    <row r="130" ht="135" spans="1:13">
      <c r="A130" s="1" t="s">
        <v>634</v>
      </c>
      <c r="B130" s="1" t="s">
        <v>13</v>
      </c>
      <c r="C130" s="4" t="s">
        <v>635</v>
      </c>
      <c r="D130" s="1" t="s">
        <v>636</v>
      </c>
      <c r="F130" s="1" t="s">
        <v>17</v>
      </c>
      <c r="G130" s="1" t="s">
        <v>18</v>
      </c>
      <c r="H130" s="1" t="s">
        <v>19</v>
      </c>
      <c r="I130" s="1" t="s">
        <v>20</v>
      </c>
      <c r="J130" s="1" t="s">
        <v>637</v>
      </c>
      <c r="K130" s="1" t="s">
        <v>22</v>
      </c>
      <c r="L130" s="1" t="str">
        <f>HYPERLINK("hhttps://files.afu.se/Downloads/Transcripts/Merged%20(Ryan%20Graves)/2022 01 08 - Witness Citizen - Machine Swarms around our navy.  How I look at this.._2GyFt3qXPgM - transcript (automated).pdf","Transcript Link")</f>
        <v>Transcript Link</v>
      </c>
      <c r="M130" s="2" t="str">
        <f>HYPERLINK("hhttps://files.afu.se/Downloads/Transcripts/Merged%20(Ryan%20Graves)/2022 01 08 - Witness Citizen - Machine Swarms around our navy.  How I look at this.._2GyFt3qXPgM - transcript (automated).pdf","Transcript Link")</f>
        <v>Transcript Link</v>
      </c>
    </row>
    <row r="131" ht="135" spans="1:13">
      <c r="A131" s="1" t="s">
        <v>638</v>
      </c>
      <c r="B131" s="1" t="s">
        <v>13</v>
      </c>
      <c r="C131" s="4" t="s">
        <v>639</v>
      </c>
      <c r="D131" s="1" t="s">
        <v>640</v>
      </c>
      <c r="E131" s="1" t="s">
        <v>641</v>
      </c>
      <c r="F131" s="1" t="s">
        <v>17</v>
      </c>
      <c r="G131" s="1" t="s">
        <v>18</v>
      </c>
      <c r="H131" s="1" t="s">
        <v>19</v>
      </c>
      <c r="I131" s="1" t="s">
        <v>20</v>
      </c>
      <c r="J131" s="1" t="s">
        <v>642</v>
      </c>
      <c r="K131" s="1" t="s">
        <v>22</v>
      </c>
      <c r="L131" s="1" t="str">
        <f>HYPERLINK("hhttps://files.afu.se/Downloads/Transcripts/Merged%20(Ryan%20Graves)/2022 01 07 - Witness Citizen - %23UFO %23UAP Sighting of Lockheed’s Clarence Kelly Johnson, Exotic Material Backroom Deal’s_j_brfm-9yqI - transcript (automated).pdf","Transcript Link")</f>
        <v>Transcript Link</v>
      </c>
      <c r="M131" s="2" t="str">
        <f>HYPERLINK("hhttps://files.afu.se/Downloads/Transcripts/Merged%20(Ryan%20Graves)/2022 01 07 - Witness Citizen - %23UFO %23UAP Sighting of Lockheed’s Clarence Kelly Johnson, Exotic Material Backroom Deal’s_j_brfm-9yqI - transcript (automated).pdf","Transcript Link")</f>
        <v>Transcript Link</v>
      </c>
    </row>
    <row r="132" ht="180" spans="1:13">
      <c r="A132" s="1" t="s">
        <v>643</v>
      </c>
      <c r="B132" s="1" t="s">
        <v>13</v>
      </c>
      <c r="C132" s="4" t="s">
        <v>644</v>
      </c>
      <c r="D132" s="1" t="s">
        <v>645</v>
      </c>
      <c r="E132" s="1" t="s">
        <v>646</v>
      </c>
      <c r="F132" s="1" t="s">
        <v>17</v>
      </c>
      <c r="G132" s="1" t="s">
        <v>18</v>
      </c>
      <c r="H132" s="1" t="s">
        <v>19</v>
      </c>
      <c r="I132" s="1" t="s">
        <v>20</v>
      </c>
      <c r="J132" s="1" t="s">
        <v>647</v>
      </c>
      <c r="K132" s="1" t="s">
        <v>22</v>
      </c>
      <c r="L132" s="1" t="str">
        <f>HYPERLINK("hhttps://files.afu.se/Downloads/Transcripts/Merged%20(Ryan%20Graves)/2022 01 06 - Witness Citizen - UAP 2021 Year in Review with Christopher Sharp_z_3FxD7KkMY - transcript (automated).pdf","Transcript Link")</f>
        <v>Transcript Link</v>
      </c>
      <c r="M132" s="2" t="str">
        <f>HYPERLINK("hhttps://files.afu.se/Downloads/Transcripts/Merged%20(Ryan%20Graves)/2022 01 06 - Witness Citizen - UAP 2021 Year in Review with Christopher Sharp_z_3FxD7KkMY - transcript (automated).pdf","Transcript Link")</f>
        <v>Transcript Link</v>
      </c>
    </row>
    <row r="133" ht="135" spans="1:13">
      <c r="A133" s="1" t="s">
        <v>648</v>
      </c>
      <c r="B133" s="1" t="s">
        <v>13</v>
      </c>
      <c r="C133" s="4" t="s">
        <v>649</v>
      </c>
      <c r="D133" s="1" t="s">
        <v>650</v>
      </c>
      <c r="F133" s="1" t="s">
        <v>17</v>
      </c>
      <c r="G133" s="1" t="s">
        <v>18</v>
      </c>
      <c r="H133" s="1" t="s">
        <v>19</v>
      </c>
      <c r="I133" s="1" t="s">
        <v>20</v>
      </c>
      <c r="J133" s="1" t="s">
        <v>651</v>
      </c>
      <c r="K133" s="1" t="s">
        <v>22</v>
      </c>
      <c r="L133" s="1" t="str">
        <f>HYPERLINK("hhttps://files.afu.se/Downloads/Transcripts/Merged%20(Ryan%20Graves)/2022 01 05 - Witness Citizen - %23UFO landing in Socorro, NM 1964  WHAT YOU HAVEN'T HEARD_JtBhK4HmjqI - transcript (automated).pdf","Transcript Link")</f>
        <v>Transcript Link</v>
      </c>
      <c r="M133" s="2" t="str">
        <f>HYPERLINK("hhttps://files.afu.se/Downloads/Transcripts/Merged%20(Ryan%20Graves)/2022 01 05 - Witness Citizen - %23UFO landing in Socorro, NM 1964  WHAT YOU HAVEN'T HEARD_JtBhK4HmjqI - transcript (automated).pdf","Transcript Link")</f>
        <v>Transcript Link</v>
      </c>
    </row>
    <row r="134" ht="135" spans="1:13">
      <c r="A134" s="1" t="s">
        <v>652</v>
      </c>
      <c r="B134" s="1" t="s">
        <v>13</v>
      </c>
      <c r="C134" s="4" t="s">
        <v>653</v>
      </c>
      <c r="D134" s="1" t="s">
        <v>654</v>
      </c>
      <c r="F134" s="1" t="s">
        <v>17</v>
      </c>
      <c r="G134" s="1" t="s">
        <v>18</v>
      </c>
      <c r="H134" s="1" t="s">
        <v>19</v>
      </c>
      <c r="I134" s="1" t="s">
        <v>20</v>
      </c>
      <c r="J134" s="1" t="s">
        <v>655</v>
      </c>
      <c r="K134" s="1" t="s">
        <v>22</v>
      </c>
      <c r="L134" s="1" t="str">
        <f>HYPERLINK("hhttps://files.afu.se/Downloads/Transcripts/Merged%20(Ryan%20Graves)/2022 01 04 - Witness Citizen - UFOs  An Early Cover Up with Robert Koford_qdOUXDfj4ig - transcript (automated).pdf","Transcript Link")</f>
        <v>Transcript Link</v>
      </c>
      <c r="M134" s="2" t="str">
        <f>HYPERLINK("hhttps://files.afu.se/Downloads/Transcripts/Merged%20(Ryan%20Graves)/2022 01 04 - Witness Citizen - UFOs  An Early Cover Up with Robert Koford_qdOUXDfj4ig - transcript (automated).pdf","Transcript Link")</f>
        <v>Transcript Link</v>
      </c>
    </row>
    <row r="135" ht="135" spans="1:13">
      <c r="A135" s="1" t="s">
        <v>656</v>
      </c>
      <c r="B135" s="1" t="s">
        <v>13</v>
      </c>
      <c r="C135" s="4" t="s">
        <v>657</v>
      </c>
      <c r="D135" s="1" t="s">
        <v>658</v>
      </c>
      <c r="F135" s="1" t="s">
        <v>17</v>
      </c>
      <c r="G135" s="1" t="s">
        <v>18</v>
      </c>
      <c r="H135" s="1" t="s">
        <v>19</v>
      </c>
      <c r="I135" s="1" t="s">
        <v>20</v>
      </c>
      <c r="J135" s="1" t="s">
        <v>659</v>
      </c>
      <c r="K135" s="1" t="s">
        <v>22</v>
      </c>
      <c r="L135" s="1" t="str">
        <f>HYPERLINK("hhttps://files.afu.se/Downloads/Transcripts/Merged%20(Ryan%20Graves)/2021 12 29 - Witness Citizen - BEST UAP CASE SCENARIO DOCUMENT DIG_CAnHARnO05g - transcript (automated).pdf","Transcript Link")</f>
        <v>Transcript Link</v>
      </c>
      <c r="M135" s="2" t="str">
        <f>HYPERLINK("hhttps://files.afu.se/Downloads/Transcripts/Merged%20(Ryan%20Graves)/2021 12 29 - Witness Citizen - BEST UAP CASE SCENARIO DOCUMENT DIG_CAnHARnO05g - transcript (automated).pdf","Transcript Link")</f>
        <v>Transcript Link</v>
      </c>
    </row>
    <row r="136" ht="135" spans="1:13">
      <c r="A136" s="1" t="s">
        <v>660</v>
      </c>
      <c r="B136" s="1" t="s">
        <v>13</v>
      </c>
      <c r="C136" s="4" t="s">
        <v>661</v>
      </c>
      <c r="D136" s="1" t="s">
        <v>662</v>
      </c>
      <c r="F136" s="1" t="s">
        <v>17</v>
      </c>
      <c r="G136" s="1" t="s">
        <v>18</v>
      </c>
      <c r="H136" s="1" t="s">
        <v>19</v>
      </c>
      <c r="I136" s="1" t="s">
        <v>20</v>
      </c>
      <c r="J136" s="1" t="s">
        <v>663</v>
      </c>
      <c r="K136" s="1" t="s">
        <v>22</v>
      </c>
      <c r="L136" s="1" t="str">
        <f>HYPERLINK("hhttps://files.afu.se/Downloads/Transcripts/Merged%20(Ryan%20Graves)/2021 12 28 - Witness Citizen - I WANT THE UAP NEWS NOT THE WEATHER_NWrTxo7guTQ - transcript (automated).pdf","Transcript Link")</f>
        <v>Transcript Link</v>
      </c>
      <c r="M136" s="2" t="str">
        <f>HYPERLINK("hhttps://files.afu.se/Downloads/Transcripts/Merged%20(Ryan%20Graves)/2021 12 28 - Witness Citizen - I WANT THE UAP NEWS NOT THE WEATHER_NWrTxo7guTQ - transcript (automated).pdf","Transcript Link")</f>
        <v>Transcript Link</v>
      </c>
    </row>
    <row r="137" ht="135" spans="1:13">
      <c r="A137" s="1" t="s">
        <v>664</v>
      </c>
      <c r="B137" s="1" t="s">
        <v>13</v>
      </c>
      <c r="C137" s="4" t="s">
        <v>665</v>
      </c>
      <c r="D137" s="1" t="s">
        <v>666</v>
      </c>
      <c r="E137" s="1" t="s">
        <v>667</v>
      </c>
      <c r="F137" s="1" t="s">
        <v>17</v>
      </c>
      <c r="G137" s="1" t="s">
        <v>18</v>
      </c>
      <c r="H137" s="1" t="s">
        <v>19</v>
      </c>
      <c r="I137" s="1" t="s">
        <v>20</v>
      </c>
      <c r="J137" s="1" t="s">
        <v>668</v>
      </c>
      <c r="K137" s="1" t="s">
        <v>22</v>
      </c>
      <c r="L137" s="1" t="str">
        <f>HYPERLINK("hhttps://files.afu.se/Downloads/Transcripts/Merged%20(Ryan%20Graves)/2021 12 24 - Witness Citizen - Crashed Saucer in 1949 over Oregon, Sec. 1652 of NDAA on UAP, And something Juicy_LMdk2FObQlM - transcript (automated).pdf","Transcript Link")</f>
        <v>Transcript Link</v>
      </c>
      <c r="M137" s="2" t="str">
        <f>HYPERLINK("hhttps://files.afu.se/Downloads/Transcripts/Merged%20(Ryan%20Graves)/2021 12 24 - Witness Citizen - Crashed Saucer in 1949 over Oregon, Sec. 1652 of NDAA on UAP, And something Juicy_LMdk2FObQlM - transcript (automated).pdf","Transcript Link")</f>
        <v>Transcript Link</v>
      </c>
    </row>
    <row r="138" ht="409.5" spans="1:13">
      <c r="A138" s="1" t="s">
        <v>669</v>
      </c>
      <c r="B138" s="1" t="s">
        <v>13</v>
      </c>
      <c r="C138" s="4" t="s">
        <v>670</v>
      </c>
      <c r="D138" s="1" t="s">
        <v>671</v>
      </c>
      <c r="E138" s="1" t="s">
        <v>672</v>
      </c>
      <c r="F138" s="1" t="s">
        <v>17</v>
      </c>
      <c r="G138" s="1" t="s">
        <v>18</v>
      </c>
      <c r="H138" s="1" t="s">
        <v>19</v>
      </c>
      <c r="I138" s="1" t="s">
        <v>20</v>
      </c>
      <c r="J138" s="1" t="s">
        <v>673</v>
      </c>
      <c r="K138" s="1" t="s">
        <v>22</v>
      </c>
      <c r="L138" s="1" t="str">
        <f>HYPERLINK("hhttps://files.afu.se/Downloads/Transcripts/Merged%20(Ryan%20Graves)/2021 12 17 - Witness Citizen - Global %23EndUAPSecrecy 8 Hour Show_KscY0219sDw - transcript (automated).pdf","Transcript Link")</f>
        <v>Transcript Link</v>
      </c>
      <c r="M138" s="2" t="str">
        <f>HYPERLINK("hhttps://files.afu.se/Downloads/Transcripts/Merged%20(Ryan%20Graves)/2021 12 17 - Witness Citizen - Global %23EndUAPSecrecy 8 Hour Show_KscY0219sDw - transcript (automated).pdf","Transcript Link")</f>
        <v>Transcript Link</v>
      </c>
    </row>
    <row r="139" ht="135" spans="1:13">
      <c r="A139" s="1" t="s">
        <v>669</v>
      </c>
      <c r="B139" s="1" t="s">
        <v>13</v>
      </c>
      <c r="C139" s="4" t="s">
        <v>674</v>
      </c>
      <c r="D139" s="1" t="s">
        <v>675</v>
      </c>
      <c r="E139" s="1" t="s">
        <v>676</v>
      </c>
      <c r="F139" s="1" t="s">
        <v>17</v>
      </c>
      <c r="G139" s="1" t="s">
        <v>18</v>
      </c>
      <c r="H139" s="1" t="s">
        <v>19</v>
      </c>
      <c r="I139" s="1" t="s">
        <v>20</v>
      </c>
      <c r="J139" s="1" t="s">
        <v>677</v>
      </c>
      <c r="K139" s="1" t="s">
        <v>22</v>
      </c>
      <c r="L139" s="1" t="str">
        <f>HYPERLINK("hhttps://files.afu.se/Downloads/Transcripts/Merged%20(Ryan%20Graves)/2021 12 17 - Witness Citizen - %23Contactweek Grant Cameron_IOyh6dzc6FM - transcript (automated).pdf","Transcript Link")</f>
        <v>Transcript Link</v>
      </c>
      <c r="M139" s="2" t="str">
        <f>HYPERLINK("hhttps://files.afu.se/Downloads/Transcripts/Merged%20(Ryan%20Graves)/2021 12 17 - Witness Citizen - %23Contactweek Grant Cameron_IOyh6dzc6FM - transcript (automated).pdf","Transcript Link")</f>
        <v>Transcript Link</v>
      </c>
    </row>
    <row r="140" ht="135" spans="1:13">
      <c r="A140" s="1" t="s">
        <v>678</v>
      </c>
      <c r="B140" s="1" t="s">
        <v>13</v>
      </c>
      <c r="C140" s="4" t="s">
        <v>679</v>
      </c>
      <c r="D140" s="1" t="s">
        <v>680</v>
      </c>
      <c r="E140" s="1" t="s">
        <v>681</v>
      </c>
      <c r="F140" s="1" t="s">
        <v>17</v>
      </c>
      <c r="G140" s="1" t="s">
        <v>18</v>
      </c>
      <c r="H140" s="1" t="s">
        <v>19</v>
      </c>
      <c r="I140" s="1" t="s">
        <v>20</v>
      </c>
      <c r="J140" s="1" t="s">
        <v>682</v>
      </c>
      <c r="K140" s="1" t="s">
        <v>22</v>
      </c>
      <c r="L140" s="1" t="str">
        <f>HYPERLINK("hhttps://files.afu.se/Downloads/Transcripts/Merged%20(Ryan%20Graves)/2021 12 16 - Witness Citizen - Bob McGwier Founder Federated Wireless &amp; Hawkeye 360_zA9gkm-mR_o - transcript (automated).pdf","Transcript Link")</f>
        <v>Transcript Link</v>
      </c>
      <c r="M140" s="2" t="str">
        <f>HYPERLINK("hhttps://files.afu.se/Downloads/Transcripts/Merged%20(Ryan%20Graves)/2021 12 16 - Witness Citizen - Bob McGwier Founder Federated Wireless &amp; Hawkeye 360_zA9gkm-mR_o - transcript (automated).pdf","Transcript Link")</f>
        <v>Transcript Link</v>
      </c>
    </row>
    <row r="141" ht="135" spans="1:13">
      <c r="A141" s="1" t="s">
        <v>683</v>
      </c>
      <c r="B141" s="1" t="s">
        <v>13</v>
      </c>
      <c r="C141" s="4" t="s">
        <v>684</v>
      </c>
      <c r="D141" s="1" t="s">
        <v>685</v>
      </c>
      <c r="E141" s="1" t="s">
        <v>686</v>
      </c>
      <c r="F141" s="1" t="s">
        <v>17</v>
      </c>
      <c r="G141" s="1" t="s">
        <v>18</v>
      </c>
      <c r="H141" s="1" t="s">
        <v>19</v>
      </c>
      <c r="I141" s="1" t="s">
        <v>20</v>
      </c>
      <c r="J141" s="1" t="s">
        <v>687</v>
      </c>
      <c r="K141" s="1" t="s">
        <v>22</v>
      </c>
      <c r="L141" s="1" t="str">
        <f>HYPERLINK("hhttps://files.afu.se/Downloads/Transcripts/Merged%20(Ryan%20Graves)/2021 12 15 - Witness Citizen - %23UAP %23UFO %23LIVESTREAM Franc Milburn_xsuYnbJX7a0 - transcript (automated).pdf","Transcript Link")</f>
        <v>Transcript Link</v>
      </c>
      <c r="M141" s="2" t="str">
        <f>HYPERLINK("hhttps://files.afu.se/Downloads/Transcripts/Merged%20(Ryan%20Graves)/2021 12 15 - Witness Citizen - %23UAP %23UFO %23LIVESTREAM Franc Milburn_xsuYnbJX7a0 - transcript (automated).pdf","Transcript Link")</f>
        <v>Transcript Link</v>
      </c>
    </row>
    <row r="142" ht="409.5" spans="1:13">
      <c r="A142" s="1" t="s">
        <v>688</v>
      </c>
      <c r="B142" s="1" t="s">
        <v>13</v>
      </c>
      <c r="C142" s="4" t="s">
        <v>689</v>
      </c>
      <c r="D142" s="1" t="s">
        <v>690</v>
      </c>
      <c r="E142" s="1" t="s">
        <v>691</v>
      </c>
      <c r="F142" s="1" t="s">
        <v>17</v>
      </c>
      <c r="G142" s="1" t="s">
        <v>18</v>
      </c>
      <c r="H142" s="1" t="s">
        <v>19</v>
      </c>
      <c r="I142" s="1" t="s">
        <v>20</v>
      </c>
      <c r="J142" s="1" t="s">
        <v>692</v>
      </c>
      <c r="K142" s="1" t="s">
        <v>22</v>
      </c>
      <c r="L142" s="1" t="str">
        <f>HYPERLINK("hhttps://files.afu.se/Downloads/Transcripts/Merged%20(Ryan%20Graves)/2021 12 13 - Witness Citizen - %23EndUAPSecrecy Event Preview_pOyvfNG9Ox4 - transcript (automated).pdf","Transcript Link")</f>
        <v>Transcript Link</v>
      </c>
      <c r="M142" s="2" t="str">
        <f>HYPERLINK("hhttps://files.afu.se/Downloads/Transcripts/Merged%20(Ryan%20Graves)/2021 12 13 - Witness Citizen - %23EndUAPSecrecy Event Preview_pOyvfNG9Ox4 - transcript (automated).pdf","Transcript Link")</f>
        <v>Transcript Link</v>
      </c>
    </row>
    <row r="143" ht="165" spans="1:13">
      <c r="A143" s="1" t="s">
        <v>693</v>
      </c>
      <c r="B143" s="1" t="s">
        <v>13</v>
      </c>
      <c r="C143" s="4" t="s">
        <v>694</v>
      </c>
      <c r="D143" s="1" t="s">
        <v>695</v>
      </c>
      <c r="E143" s="1" t="s">
        <v>696</v>
      </c>
      <c r="F143" s="1" t="s">
        <v>17</v>
      </c>
      <c r="G143" s="1" t="s">
        <v>18</v>
      </c>
      <c r="H143" s="1" t="s">
        <v>19</v>
      </c>
      <c r="I143" s="1" t="s">
        <v>20</v>
      </c>
      <c r="J143" s="1" t="s">
        <v>697</v>
      </c>
      <c r="K143" s="1" t="s">
        <v>22</v>
      </c>
      <c r="L143" s="1" t="str">
        <f>HYPERLINK("hhttps://files.afu.se/Downloads/Transcripts/Merged%20(Ryan%20Graves)/2021 12 09 - Witness Citizen - Nick Cook recent Bigelow Contest winner and friend!_JtXh4bCvNyY - transcript (automated).pdf","Transcript Link")</f>
        <v>Transcript Link</v>
      </c>
      <c r="M143" s="2" t="str">
        <f>HYPERLINK("hhttps://files.afu.se/Downloads/Transcripts/Merged%20(Ryan%20Graves)/2021 12 09 - Witness Citizen - Nick Cook recent Bigelow Contest winner and friend!_JtXh4bCvNyY - transcript (automated).pdf","Transcript Link")</f>
        <v>Transcript Link</v>
      </c>
    </row>
    <row r="144" ht="135" spans="1:13">
      <c r="A144" s="1" t="s">
        <v>698</v>
      </c>
      <c r="B144" s="1" t="s">
        <v>13</v>
      </c>
      <c r="C144" s="4" t="s">
        <v>699</v>
      </c>
      <c r="D144" s="1" t="s">
        <v>700</v>
      </c>
      <c r="E144" s="1" t="s">
        <v>701</v>
      </c>
      <c r="F144" s="1" t="s">
        <v>17</v>
      </c>
      <c r="G144" s="1" t="s">
        <v>18</v>
      </c>
      <c r="H144" s="1" t="s">
        <v>19</v>
      </c>
      <c r="I144" s="1" t="s">
        <v>20</v>
      </c>
      <c r="J144" s="1" t="s">
        <v>702</v>
      </c>
      <c r="K144" s="1" t="s">
        <v>22</v>
      </c>
      <c r="L144" s="1" t="str">
        <f>HYPERLINK("hhttps://files.afu.se/Downloads/Transcripts/Merged%20(Ryan%20Graves)/2021 12 07 - Witness Citizen - Exoacademian Host of the Point of Convergence podcast_rNpckPYi-kA - transcript (automated).pdf","Transcript Link")</f>
        <v>Transcript Link</v>
      </c>
      <c r="M144" s="2" t="str">
        <f>HYPERLINK("hhttps://files.afu.se/Downloads/Transcripts/Merged%20(Ryan%20Graves)/2021 12 07 - Witness Citizen - Exoacademian Host of the Point of Convergence podcast_rNpckPYi-kA - transcript (automated).pdf","Transcript Link")</f>
        <v>Transcript Link</v>
      </c>
    </row>
    <row r="145" ht="135" spans="1:13">
      <c r="A145" s="1" t="s">
        <v>703</v>
      </c>
      <c r="B145" s="1" t="s">
        <v>13</v>
      </c>
      <c r="C145" s="4" t="s">
        <v>704</v>
      </c>
      <c r="D145" s="1" t="s">
        <v>705</v>
      </c>
      <c r="F145" s="1" t="s">
        <v>17</v>
      </c>
      <c r="G145" s="1" t="s">
        <v>18</v>
      </c>
      <c r="H145" s="1" t="s">
        <v>19</v>
      </c>
      <c r="I145" s="1" t="s">
        <v>20</v>
      </c>
      <c r="J145" s="1" t="s">
        <v>706</v>
      </c>
      <c r="K145" s="1" t="s">
        <v>22</v>
      </c>
      <c r="L145" s="1" t="str">
        <f>HYPERLINK("hhttps://files.afu.se/Downloads/Transcripts/Merged%20(Ryan%20Graves)/2021 12 04 - Witness Citizen - %23UFO %23UAP Documents that feature Jaques Vallee and more_VRj819NuK5c - transcript (automated).pdf","Transcript Link")</f>
        <v>Transcript Link</v>
      </c>
      <c r="M145" s="2" t="str">
        <f>HYPERLINK("hhttps://files.afu.se/Downloads/Transcripts/Merged%20(Ryan%20Graves)/2021 12 04 - Witness Citizen - %23UFO %23UAP Documents that feature Jaques Vallee and more_VRj819NuK5c - transcript (automated).pdf","Transcript Link")</f>
        <v>Transcript Link</v>
      </c>
    </row>
    <row r="146" ht="285" spans="1:13">
      <c r="A146" s="1" t="s">
        <v>707</v>
      </c>
      <c r="B146" s="1" t="s">
        <v>13</v>
      </c>
      <c r="C146" s="4" t="s">
        <v>708</v>
      </c>
      <c r="D146" s="1" t="s">
        <v>709</v>
      </c>
      <c r="E146" s="1" t="s">
        <v>710</v>
      </c>
      <c r="F146" s="1" t="s">
        <v>17</v>
      </c>
      <c r="G146" s="1" t="s">
        <v>18</v>
      </c>
      <c r="H146" s="1" t="s">
        <v>19</v>
      </c>
      <c r="I146" s="1" t="s">
        <v>20</v>
      </c>
      <c r="J146" s="1" t="s">
        <v>711</v>
      </c>
      <c r="K146" s="1" t="s">
        <v>22</v>
      </c>
      <c r="L146" s="1" t="str">
        <f>HYPERLINK("hhttps://files.afu.se/Downloads/Transcripts/Merged%20(Ryan%20Graves)/2021 12 02 - Witness Citizen - Dr. Sean Esbjorn-Hargens Integral Noetic Sciences_2Tb3qT2pXGY - transcript (automated).pdf","Transcript Link")</f>
        <v>Transcript Link</v>
      </c>
      <c r="M146" s="2" t="str">
        <f>HYPERLINK("hhttps://files.afu.se/Downloads/Transcripts/Merged%20(Ryan%20Graves)/2021 12 02 - Witness Citizen - Dr. Sean Esbjorn-Hargens Integral Noetic Sciences_2Tb3qT2pXGY - transcript (automated).pdf","Transcript Link")</f>
        <v>Transcript Link</v>
      </c>
    </row>
    <row r="147" ht="135" spans="1:13">
      <c r="A147" s="1" t="s">
        <v>712</v>
      </c>
      <c r="B147" s="1" t="s">
        <v>13</v>
      </c>
      <c r="C147" s="4" t="s">
        <v>713</v>
      </c>
      <c r="D147" s="1" t="s">
        <v>714</v>
      </c>
      <c r="F147" s="1" t="s">
        <v>17</v>
      </c>
      <c r="G147" s="1" t="s">
        <v>18</v>
      </c>
      <c r="H147" s="1" t="s">
        <v>19</v>
      </c>
      <c r="I147" s="1" t="s">
        <v>20</v>
      </c>
      <c r="J147" s="1" t="s">
        <v>715</v>
      </c>
      <c r="K147" s="1" t="s">
        <v>22</v>
      </c>
      <c r="L147" s="1" t="str">
        <f>HYPERLINK("hhttps://files.afu.se/Downloads/Transcripts/Merged%20(Ryan%20Graves)/2021 12 01 - Witness Citizen - Zac Cichy (from Project Human)_cNc0NGjQxAo - transcript (automated).pdf","Transcript Link")</f>
        <v>Transcript Link</v>
      </c>
      <c r="M147" s="2" t="str">
        <f>HYPERLINK("hhttps://files.afu.se/Downloads/Transcripts/Merged%20(Ryan%20Graves)/2021 12 01 - Witness Citizen - Zac Cichy (from Project Human)_cNc0NGjQxAo - transcript (automated).pdf","Transcript Link")</f>
        <v>Transcript Link</v>
      </c>
    </row>
    <row r="148" ht="135" spans="1:13">
      <c r="A148" s="1" t="s">
        <v>716</v>
      </c>
      <c r="B148" s="1" t="s">
        <v>13</v>
      </c>
      <c r="C148" s="4" t="s">
        <v>717</v>
      </c>
      <c r="D148" s="1" t="s">
        <v>718</v>
      </c>
      <c r="E148" s="1" t="s">
        <v>719</v>
      </c>
      <c r="F148" s="1" t="s">
        <v>17</v>
      </c>
      <c r="G148" s="1" t="s">
        <v>18</v>
      </c>
      <c r="H148" s="1" t="s">
        <v>19</v>
      </c>
      <c r="I148" s="1" t="s">
        <v>20</v>
      </c>
      <c r="J148" s="1" t="s">
        <v>720</v>
      </c>
      <c r="K148" s="1" t="s">
        <v>22</v>
      </c>
      <c r="L148" s="1" t="str">
        <f>HYPERLINK("hhttps://files.afu.se/Downloads/Transcripts/Merged%20(Ryan%20Graves)/2021 11 30 - Witness Citizen - Mr Scott Browne (from American Cosmic)_P0YMU-LAGsc - transcript (automated).pdf","Transcript Link")</f>
        <v>Transcript Link</v>
      </c>
      <c r="M148" s="2" t="str">
        <f>HYPERLINK("hhttps://files.afu.se/Downloads/Transcripts/Merged%20(Ryan%20Graves)/2021 11 30 - Witness Citizen - Mr Scott Browne (from American Cosmic)_P0YMU-LAGsc - transcript (automated).pdf","Transcript Link")</f>
        <v>Transcript Link</v>
      </c>
    </row>
    <row r="149" ht="135" spans="1:13">
      <c r="A149" s="1" t="s">
        <v>721</v>
      </c>
      <c r="B149" s="1" t="s">
        <v>13</v>
      </c>
      <c r="C149" s="4" t="s">
        <v>722</v>
      </c>
      <c r="D149" s="1" t="s">
        <v>723</v>
      </c>
      <c r="E149" s="1" t="s">
        <v>724</v>
      </c>
      <c r="F149" s="1" t="s">
        <v>17</v>
      </c>
      <c r="G149" s="1" t="s">
        <v>18</v>
      </c>
      <c r="H149" s="1" t="s">
        <v>19</v>
      </c>
      <c r="I149" s="1" t="s">
        <v>20</v>
      </c>
      <c r="J149" s="1" t="s">
        <v>725</v>
      </c>
      <c r="K149" s="1" t="s">
        <v>22</v>
      </c>
      <c r="L149" s="1" t="str">
        <f>HYPERLINK("hhttps://files.afu.se/Downloads/Transcripts/Merged%20(Ryan%20Graves)/2021 11 25 - Witness Citizen - Is the USD strong arming Gillibrand's ASTRO with the creation of AOIMSG_diB34koIK2o - transcript (automated).pdf","Transcript Link")</f>
        <v>Transcript Link</v>
      </c>
      <c r="M149" s="2" t="str">
        <f>HYPERLINK("hhttps://files.afu.se/Downloads/Transcripts/Merged%20(Ryan%20Graves)/2021 11 25 - Witness Citizen - Is the USD strong arming Gillibrand's ASTRO with the creation of AOIMSG_diB34koIK2o - transcript (automated).pdf","Transcript Link")</f>
        <v>Transcript Link</v>
      </c>
    </row>
    <row r="150" ht="135" spans="1:13">
      <c r="A150" s="1" t="s">
        <v>726</v>
      </c>
      <c r="B150" s="1" t="s">
        <v>13</v>
      </c>
      <c r="C150" s="4" t="s">
        <v>727</v>
      </c>
      <c r="D150" s="1" t="s">
        <v>728</v>
      </c>
      <c r="E150" s="4" t="s">
        <v>729</v>
      </c>
      <c r="F150" s="1" t="s">
        <v>17</v>
      </c>
      <c r="G150" s="1" t="s">
        <v>18</v>
      </c>
      <c r="H150" s="1" t="s">
        <v>19</v>
      </c>
      <c r="I150" s="1" t="s">
        <v>20</v>
      </c>
      <c r="J150" s="1" t="s">
        <v>730</v>
      </c>
      <c r="K150" s="1" t="s">
        <v>22</v>
      </c>
      <c r="L150" s="1" t="str">
        <f>HYPERLINK("hhttps://files.afu.se/Downloads/Transcripts/Merged%20(Ryan%20Graves)/2021 11 19 - Witness Citizen - The Observers  Debra Kauble_MZEwTXfQstk - transcript (automated).pdf","Transcript Link")</f>
        <v>Transcript Link</v>
      </c>
      <c r="M150" s="2" t="str">
        <f>HYPERLINK("hhttps://files.afu.se/Downloads/Transcripts/Merged%20(Ryan%20Graves)/2021 11 19 - Witness Citizen - The Observers  Debra Kauble_MZEwTXfQstk - transcript (automated).pdf","Transcript Link")</f>
        <v>Transcript Link</v>
      </c>
    </row>
    <row r="151" ht="135" spans="1:13">
      <c r="A151" s="1" t="s">
        <v>726</v>
      </c>
      <c r="B151" s="1" t="s">
        <v>13</v>
      </c>
      <c r="C151" s="4" t="s">
        <v>731</v>
      </c>
      <c r="D151" s="1" t="s">
        <v>732</v>
      </c>
      <c r="F151" s="1" t="s">
        <v>17</v>
      </c>
      <c r="G151" s="1" t="s">
        <v>18</v>
      </c>
      <c r="H151" s="1" t="s">
        <v>19</v>
      </c>
      <c r="I151" s="1" t="s">
        <v>20</v>
      </c>
      <c r="J151" s="1" t="s">
        <v>733</v>
      </c>
      <c r="K151" s="1" t="s">
        <v>22</v>
      </c>
      <c r="L151" s="1" t="str">
        <f>HYPERLINK("hhttps://files.afu.se/Downloads/Transcripts/Merged%20(Ryan%20Graves)/2021 11 19 - Witness Citizen - Stellar Lifting with Citizen Scientist_bURojG-0PpY - transcript (automated).pdf","Transcript Link")</f>
        <v>Transcript Link</v>
      </c>
      <c r="M151" s="2" t="str">
        <f>HYPERLINK("hhttps://files.afu.se/Downloads/Transcripts/Merged%20(Ryan%20Graves)/2021 11 19 - Witness Citizen - Stellar Lifting with Citizen Scientist_bURojG-0PpY - transcript (automated).pdf","Transcript Link")</f>
        <v>Transcript Link</v>
      </c>
    </row>
    <row r="152" ht="135" spans="1:13">
      <c r="A152" s="1" t="s">
        <v>734</v>
      </c>
      <c r="B152" s="1" t="s">
        <v>13</v>
      </c>
      <c r="C152" s="4" t="s">
        <v>735</v>
      </c>
      <c r="D152" s="1" t="s">
        <v>736</v>
      </c>
      <c r="F152" s="1" t="s">
        <v>17</v>
      </c>
      <c r="G152" s="1" t="s">
        <v>18</v>
      </c>
      <c r="H152" s="1" t="s">
        <v>19</v>
      </c>
      <c r="I152" s="1" t="s">
        <v>20</v>
      </c>
      <c r="J152" s="1" t="s">
        <v>737</v>
      </c>
      <c r="K152" s="1" t="s">
        <v>22</v>
      </c>
      <c r="L152" s="1" t="str">
        <f>HYPERLINK("hhttps://files.afu.se/Downloads/Transcripts/Merged%20(Ryan%20Graves)/2021 11 18 - Witness Citizen - The Wonderful Avi Loeb_lNkBxkPoUw8 - transcript (automated).pdf","Transcript Link")</f>
        <v>Transcript Link</v>
      </c>
      <c r="M152" s="2" t="str">
        <f>HYPERLINK("hhttps://files.afu.se/Downloads/Transcripts/Merged%20(Ryan%20Graves)/2021 11 18 - Witness Citizen - The Wonderful Avi Loeb_lNkBxkPoUw8 - transcript (automated).pdf","Transcript Link")</f>
        <v>Transcript Link</v>
      </c>
    </row>
    <row r="153" ht="135" spans="1:13">
      <c r="A153" s="1" t="s">
        <v>738</v>
      </c>
      <c r="B153" s="1" t="s">
        <v>13</v>
      </c>
      <c r="C153" s="4" t="s">
        <v>739</v>
      </c>
      <c r="D153" s="1" t="s">
        <v>740</v>
      </c>
      <c r="F153" s="1" t="s">
        <v>17</v>
      </c>
      <c r="G153" s="1" t="s">
        <v>18</v>
      </c>
      <c r="H153" s="1" t="s">
        <v>19</v>
      </c>
      <c r="I153" s="1" t="s">
        <v>20</v>
      </c>
      <c r="J153" s="1" t="s">
        <v>741</v>
      </c>
      <c r="K153" s="1" t="s">
        <v>22</v>
      </c>
      <c r="L153" s="1" t="str">
        <f>HYPERLINK("hhttps://files.afu.se/Downloads/Transcripts/Merged%20(Ryan%20Graves)/2021 11 17 - Witness Citizen - Bi Partisan Support, Rumor ET will be official on the table, New UAP Case Uncovered_Dhr_LAn2yos - transcript (automated).pdf","Transcript Link")</f>
        <v>Transcript Link</v>
      </c>
      <c r="M153" s="2" t="str">
        <f>HYPERLINK("hhttps://files.afu.se/Downloads/Transcripts/Merged%20(Ryan%20Graves)/2021 11 17 - Witness Citizen - Bi Partisan Support, Rumor ET will be official on the table, New UAP Case Uncovered_Dhr_LAn2yos - transcript (automated).pdf","Transcript Link")</f>
        <v>Transcript Link</v>
      </c>
    </row>
    <row r="154" ht="135" spans="1:13">
      <c r="A154" s="1" t="s">
        <v>742</v>
      </c>
      <c r="B154" s="1" t="s">
        <v>13</v>
      </c>
      <c r="C154" s="4" t="s">
        <v>743</v>
      </c>
      <c r="D154" s="1" t="s">
        <v>744</v>
      </c>
      <c r="F154" s="1" t="s">
        <v>17</v>
      </c>
      <c r="G154" s="1" t="s">
        <v>18</v>
      </c>
      <c r="H154" s="1" t="s">
        <v>19</v>
      </c>
      <c r="I154" s="1" t="s">
        <v>20</v>
      </c>
      <c r="J154" s="1" t="s">
        <v>745</v>
      </c>
      <c r="K154" s="1" t="s">
        <v>22</v>
      </c>
      <c r="L154" s="1" t="str">
        <f>HYPERLINK("hhttps://files.afu.se/Downloads/Transcripts/Merged%20(Ryan%20Graves)/2021 11 16 - Witness Citizen - How IC Docs from the 50’s Prove Existence of an Unknown  Phenomenon  with Robert Koford_3ZKYOCH5UKM - transcript (automated).pdf","Transcript Link")</f>
        <v>Transcript Link</v>
      </c>
      <c r="M154" s="2" t="str">
        <f>HYPERLINK("hhttps://files.afu.se/Downloads/Transcripts/Merged%20(Ryan%20Graves)/2021 11 16 - Witness Citizen - How IC Docs from the 50’s Prove Existence of an Unknown  Phenomenon  with Robert Koford_3ZKYOCH5UKM - transcript (automated).pdf","Transcript Link")</f>
        <v>Transcript Link</v>
      </c>
    </row>
    <row r="155" ht="135" spans="1:13">
      <c r="A155" s="1" t="s">
        <v>746</v>
      </c>
      <c r="B155" s="1" t="s">
        <v>13</v>
      </c>
      <c r="C155" s="4" t="s">
        <v>747</v>
      </c>
      <c r="D155" s="1" t="s">
        <v>748</v>
      </c>
      <c r="E155" s="1" t="s">
        <v>749</v>
      </c>
      <c r="F155" s="1" t="s">
        <v>17</v>
      </c>
      <c r="G155" s="1" t="s">
        <v>18</v>
      </c>
      <c r="H155" s="1" t="s">
        <v>19</v>
      </c>
      <c r="I155" s="1" t="s">
        <v>20</v>
      </c>
      <c r="J155" s="1" t="s">
        <v>750</v>
      </c>
      <c r="K155" s="1" t="s">
        <v>22</v>
      </c>
      <c r="L155" s="1" t="str">
        <f>HYPERLINK("hhttps://files.afu.se/Downloads/Transcripts/Merged%20(Ryan%20Graves)/2021 11 14 - Witness Citizen - Experiencer Roundtable_O2tKw3XXkAE - transcript (automated).pdf","Transcript Link")</f>
        <v>Transcript Link</v>
      </c>
      <c r="M155" s="2" t="str">
        <f>HYPERLINK("hhttps://files.afu.se/Downloads/Transcripts/Merged%20(Ryan%20Graves)/2021 11 14 - Witness Citizen - Experiencer Roundtable_O2tKw3XXkAE - transcript (automated).pdf","Transcript Link")</f>
        <v>Transcript Link</v>
      </c>
    </row>
    <row r="156" ht="135" spans="1:13">
      <c r="A156" s="1" t="s">
        <v>751</v>
      </c>
      <c r="B156" s="1" t="s">
        <v>13</v>
      </c>
      <c r="C156" s="4" t="s">
        <v>752</v>
      </c>
      <c r="D156" s="1" t="s">
        <v>753</v>
      </c>
      <c r="E156" s="4" t="s">
        <v>754</v>
      </c>
      <c r="F156" s="1" t="s">
        <v>17</v>
      </c>
      <c r="G156" s="1" t="s">
        <v>18</v>
      </c>
      <c r="H156" s="1" t="s">
        <v>19</v>
      </c>
      <c r="I156" s="1" t="s">
        <v>20</v>
      </c>
      <c r="J156" s="1" t="s">
        <v>755</v>
      </c>
      <c r="K156" s="1" t="s">
        <v>22</v>
      </c>
      <c r="L156" s="1" t="str">
        <f>HYPERLINK("hhttps://files.afu.se/Downloads/Transcripts/Merged%20(Ryan%20Graves)/2021 11 13 - Witness Citizen - The Cosford Incident Documents included_CQyROTedZ9g - transcript (automated).pdf","Transcript Link")</f>
        <v>Transcript Link</v>
      </c>
      <c r="M156" s="2" t="str">
        <f>HYPERLINK("hhttps://files.afu.se/Downloads/Transcripts/Merged%20(Ryan%20Graves)/2021 11 13 - Witness Citizen - The Cosford Incident Documents included_CQyROTedZ9g - transcript (automated).pdf","Transcript Link")</f>
        <v>Transcript Link</v>
      </c>
    </row>
    <row r="157" ht="135" spans="1:13">
      <c r="A157" s="1" t="s">
        <v>756</v>
      </c>
      <c r="B157" s="1" t="s">
        <v>13</v>
      </c>
      <c r="C157" s="4" t="s">
        <v>757</v>
      </c>
      <c r="D157" s="1" t="s">
        <v>758</v>
      </c>
      <c r="F157" s="1" t="s">
        <v>17</v>
      </c>
      <c r="G157" s="1" t="s">
        <v>18</v>
      </c>
      <c r="H157" s="1" t="s">
        <v>19</v>
      </c>
      <c r="I157" s="1" t="s">
        <v>20</v>
      </c>
      <c r="J157" s="1" t="s">
        <v>759</v>
      </c>
      <c r="K157" s="1" t="s">
        <v>22</v>
      </c>
      <c r="L157" s="1" t="str">
        <f>HYPERLINK("hhttps://files.afu.se/Downloads/Transcripts/Merged%20(Ryan%20Graves)/2021 11 12 - Witness Citizen - What are they telling us about our future in space _r36ZpknWPTM - transcript (automated).pdf","Transcript Link")</f>
        <v>Transcript Link</v>
      </c>
      <c r="M157" s="2" t="str">
        <f>HYPERLINK("hhttps://files.afu.se/Downloads/Transcripts/Merged%20(Ryan%20Graves)/2021 11 12 - Witness Citizen - What are they telling us about our future in space _r36ZpknWPTM - transcript (automated).pdf","Transcript Link")</f>
        <v>Transcript Link</v>
      </c>
    </row>
    <row r="158" ht="135" spans="1:13">
      <c r="A158" s="1" t="s">
        <v>760</v>
      </c>
      <c r="B158" s="1" t="s">
        <v>13</v>
      </c>
      <c r="C158" s="4" t="s">
        <v>761</v>
      </c>
      <c r="D158" s="1" t="s">
        <v>762</v>
      </c>
      <c r="F158" s="1" t="s">
        <v>17</v>
      </c>
      <c r="G158" s="1" t="s">
        <v>18</v>
      </c>
      <c r="H158" s="1" t="s">
        <v>19</v>
      </c>
      <c r="I158" s="1" t="s">
        <v>20</v>
      </c>
      <c r="J158" s="1" t="s">
        <v>763</v>
      </c>
      <c r="K158" s="1" t="s">
        <v>22</v>
      </c>
      <c r="L158" s="1" t="str">
        <f>HYPERLINK("hhttps://files.afu.se/Downloads/Transcripts/Merged%20(Ryan%20Graves)/2021 11 10 - Witness Citizen - Geoffrey Whittum  The Woodswalker  Ancient Archaeology in New England_qwZCk2Po7So - transcript (automated).pdf","Transcript Link")</f>
        <v>Transcript Link</v>
      </c>
      <c r="M158" s="2" t="str">
        <f>HYPERLINK("hhttps://files.afu.se/Downloads/Transcripts/Merged%20(Ryan%20Graves)/2021 11 10 - Witness Citizen - Geoffrey Whittum  The Woodswalker  Ancient Archaeology in New England_qwZCk2Po7So - transcript (automated).pdf","Transcript Link")</f>
        <v>Transcript Link</v>
      </c>
    </row>
    <row r="159" ht="135" spans="1:13">
      <c r="A159" s="1" t="s">
        <v>764</v>
      </c>
      <c r="B159" s="1" t="s">
        <v>13</v>
      </c>
      <c r="C159" s="4" t="s">
        <v>765</v>
      </c>
      <c r="D159" s="1" t="s">
        <v>766</v>
      </c>
      <c r="E159" s="4" t="s">
        <v>767</v>
      </c>
      <c r="F159" s="1" t="s">
        <v>17</v>
      </c>
      <c r="G159" s="1" t="s">
        <v>18</v>
      </c>
      <c r="H159" s="1" t="s">
        <v>19</v>
      </c>
      <c r="I159" s="1" t="s">
        <v>20</v>
      </c>
      <c r="J159" s="1" t="s">
        <v>768</v>
      </c>
      <c r="K159" s="1" t="s">
        <v>22</v>
      </c>
      <c r="L159" s="1" t="str">
        <f>HYPERLINK("hhttps://files.afu.se/Downloads/Transcripts/Merged%20(Ryan%20Graves)/2021 11 06 - Witness Citizen - Space force Budget, Anomaly Surveillance and Resolution Office_2sENPgNh3Vk - transcript (automated).pdf","Transcript Link")</f>
        <v>Transcript Link</v>
      </c>
      <c r="M159" s="2" t="str">
        <f>HYPERLINK("hhttps://files.afu.se/Downloads/Transcripts/Merged%20(Ryan%20Graves)/2021 11 06 - Witness Citizen - Space force Budget, Anomaly Surveillance and Resolution Office_2sENPgNh3Vk - transcript (automated).pdf","Transcript Link")</f>
        <v>Transcript Link</v>
      </c>
    </row>
    <row r="160" ht="135" spans="1:13">
      <c r="A160" s="1" t="s">
        <v>764</v>
      </c>
      <c r="B160" s="1" t="s">
        <v>13</v>
      </c>
      <c r="C160" s="4" t="s">
        <v>769</v>
      </c>
      <c r="D160" s="1" t="s">
        <v>770</v>
      </c>
      <c r="E160" s="1" t="s">
        <v>771</v>
      </c>
      <c r="F160" s="1" t="s">
        <v>17</v>
      </c>
      <c r="G160" s="1" t="s">
        <v>18</v>
      </c>
      <c r="H160" s="1" t="s">
        <v>19</v>
      </c>
      <c r="I160" s="1" t="s">
        <v>20</v>
      </c>
      <c r="J160" s="1" t="s">
        <v>772</v>
      </c>
      <c r="K160" s="1" t="s">
        <v>22</v>
      </c>
      <c r="L160" s="1" t="str">
        <f>HYPERLINK("hhttps://files.afu.se/Downloads/Transcripts/Merged%20(Ryan%20Graves)/2021 11 06 - Witness Citizen - %23UAPTwitter Benji finally joins the show!_kmZ1oMrIKF4 - transcript (automated).pdf","Transcript Link")</f>
        <v>Transcript Link</v>
      </c>
      <c r="M160" s="2" t="str">
        <f>HYPERLINK("hhttps://files.afu.se/Downloads/Transcripts/Merged%20(Ryan%20Graves)/2021 11 06 - Witness Citizen - %23UAPTwitter Benji finally joins the show!_kmZ1oMrIKF4 - transcript (automated).pdf","Transcript Link")</f>
        <v>Transcript Link</v>
      </c>
    </row>
    <row r="161" ht="135" spans="1:13">
      <c r="A161" s="1" t="s">
        <v>773</v>
      </c>
      <c r="B161" s="1" t="s">
        <v>13</v>
      </c>
      <c r="C161" s="4" t="s">
        <v>774</v>
      </c>
      <c r="D161" s="1" t="s">
        <v>775</v>
      </c>
      <c r="E161" s="1" t="s">
        <v>776</v>
      </c>
      <c r="F161" s="1" t="s">
        <v>17</v>
      </c>
      <c r="G161" s="1" t="s">
        <v>18</v>
      </c>
      <c r="H161" s="1" t="s">
        <v>19</v>
      </c>
      <c r="I161" s="1" t="s">
        <v>20</v>
      </c>
      <c r="J161" s="1" t="s">
        <v>777</v>
      </c>
      <c r="K161" s="1" t="s">
        <v>22</v>
      </c>
      <c r="L161" s="1" t="str">
        <f>HYPERLINK("hhttps://files.afu.se/Downloads/Transcripts/Merged%20(Ryan%20Graves)/2021 11 03 - Witness Citizen - The Zignal (Dan Z) joins!_mMJz5vd56N8 - transcript (automated).pdf","Transcript Link")</f>
        <v>Transcript Link</v>
      </c>
      <c r="M161" s="2" t="str">
        <f>HYPERLINK("hhttps://files.afu.se/Downloads/Transcripts/Merged%20(Ryan%20Graves)/2021 11 03 - Witness Citizen - The Zignal (Dan Z) joins!_mMJz5vd56N8 - transcript (automated).pdf","Transcript Link")</f>
        <v>Transcript Link</v>
      </c>
    </row>
    <row r="162" ht="135" spans="1:13">
      <c r="A162" s="1" t="s">
        <v>778</v>
      </c>
      <c r="B162" s="1" t="s">
        <v>13</v>
      </c>
      <c r="C162" s="4" t="s">
        <v>779</v>
      </c>
      <c r="D162" s="1" t="s">
        <v>780</v>
      </c>
      <c r="E162" s="1" t="s">
        <v>781</v>
      </c>
      <c r="F162" s="1" t="s">
        <v>17</v>
      </c>
      <c r="G162" s="1" t="s">
        <v>18</v>
      </c>
      <c r="H162" s="1" t="s">
        <v>19</v>
      </c>
      <c r="I162" s="1" t="s">
        <v>20</v>
      </c>
      <c r="J162" s="1" t="s">
        <v>782</v>
      </c>
      <c r="K162" s="1" t="s">
        <v>22</v>
      </c>
      <c r="L162" s="1" t="str">
        <f>HYPERLINK("hhttps://files.afu.se/Downloads/Transcripts/Merged%20(Ryan%20Graves)/2021 10 29 - Witness Citizen - Lynda Thompson! We will discuss the researcher experiencer life_r20W4q5hwMk - transcript (automated).pdf","Transcript Link")</f>
        <v>Transcript Link</v>
      </c>
      <c r="M162" s="2" t="str">
        <f>HYPERLINK("hhttps://files.afu.se/Downloads/Transcripts/Merged%20(Ryan%20Graves)/2021 10 29 - Witness Citizen - Lynda Thompson! We will discuss the researcher experiencer life_r20W4q5hwMk - transcript (automated).pdf","Transcript Link")</f>
        <v>Transcript Link</v>
      </c>
    </row>
    <row r="163" ht="409.5" spans="1:13">
      <c r="A163" s="1" t="s">
        <v>783</v>
      </c>
      <c r="B163" s="1" t="s">
        <v>13</v>
      </c>
      <c r="C163" s="4" t="s">
        <v>784</v>
      </c>
      <c r="D163" s="1" t="s">
        <v>785</v>
      </c>
      <c r="E163" s="1" t="s">
        <v>786</v>
      </c>
      <c r="F163" s="1" t="s">
        <v>17</v>
      </c>
      <c r="G163" s="1" t="s">
        <v>18</v>
      </c>
      <c r="H163" s="1" t="s">
        <v>19</v>
      </c>
      <c r="I163" s="1" t="s">
        <v>20</v>
      </c>
      <c r="J163" s="1" t="s">
        <v>787</v>
      </c>
      <c r="K163" s="1" t="s">
        <v>22</v>
      </c>
      <c r="L163" s="1" t="str">
        <f>HYPERLINK("hhttps://files.afu.se/Downloads/Transcripts/Merged%20(Ryan%20Graves)/2021 10 27 - Witness Citizen - Karin Austin from the John E Mack Institute with Jay Christopher King_ielWwz_c9hc - transcript (automated).pdf","Transcript Link")</f>
        <v>Transcript Link</v>
      </c>
      <c r="M163" s="2" t="str">
        <f>HYPERLINK("hhttps://files.afu.se/Downloads/Transcripts/Merged%20(Ryan%20Graves)/2021 10 27 - Witness Citizen - Karin Austin from the John E Mack Institute with Jay Christopher King_ielWwz_c9hc - transcript (automated).pdf","Transcript Link")</f>
        <v>Transcript Link</v>
      </c>
    </row>
    <row r="164" ht="135" spans="1:13">
      <c r="A164" s="1" t="s">
        <v>788</v>
      </c>
      <c r="B164" s="1" t="s">
        <v>13</v>
      </c>
      <c r="C164" s="4" t="s">
        <v>789</v>
      </c>
      <c r="D164" s="1" t="s">
        <v>790</v>
      </c>
      <c r="E164" s="1" t="s">
        <v>791</v>
      </c>
      <c r="F164" s="1" t="s">
        <v>17</v>
      </c>
      <c r="G164" s="1" t="s">
        <v>18</v>
      </c>
      <c r="H164" s="1" t="s">
        <v>19</v>
      </c>
      <c r="I164" s="1" t="s">
        <v>20</v>
      </c>
      <c r="J164" s="1" t="s">
        <v>792</v>
      </c>
      <c r="K164" s="1" t="s">
        <v>22</v>
      </c>
      <c r="L164" s="1" t="str">
        <f>HYPERLINK("hhttps://files.afu.se/Downloads/Transcripts/Merged%20(Ryan%20Graves)/2021 10 26 - Witness Citizen - Tracking %23UAP Disclosure-Today we cover 2017-18_6y6_Zy8dYNk - transcript (automated).pdf","Transcript Link")</f>
        <v>Transcript Link</v>
      </c>
      <c r="M164" s="2" t="str">
        <f>HYPERLINK("hhttps://files.afu.se/Downloads/Transcripts/Merged%20(Ryan%20Graves)/2021 10 26 - Witness Citizen - Tracking %23UAP Disclosure-Today we cover 2017-18_6y6_Zy8dYNk - transcript (automated).pdf","Transcript Link")</f>
        <v>Transcript Link</v>
      </c>
    </row>
    <row r="165" ht="135" spans="1:13">
      <c r="A165" s="1" t="s">
        <v>793</v>
      </c>
      <c r="B165" s="1" t="s">
        <v>13</v>
      </c>
      <c r="C165" s="4" t="s">
        <v>794</v>
      </c>
      <c r="D165" s="1" t="s">
        <v>795</v>
      </c>
      <c r="E165" s="1" t="s">
        <v>796</v>
      </c>
      <c r="F165" s="1" t="s">
        <v>17</v>
      </c>
      <c r="G165" s="1" t="s">
        <v>18</v>
      </c>
      <c r="H165" s="1" t="s">
        <v>19</v>
      </c>
      <c r="I165" s="1" t="s">
        <v>20</v>
      </c>
      <c r="J165" s="1" t="s">
        <v>797</v>
      </c>
      <c r="K165" s="1" t="s">
        <v>22</v>
      </c>
      <c r="L165" s="1" t="str">
        <f>HYPERLINK("hhttps://files.afu.se/Downloads/Transcripts/Merged%20(Ryan%20Graves)/2021 10 23 - Witness Citizen - UAP CRASH WEEK EFFORT - FROM WITNESS._bAGh3m8r-KU - transcript (automated).pdf","Transcript Link")</f>
        <v>Transcript Link</v>
      </c>
      <c r="M165" s="2" t="str">
        <f>HYPERLINK("hhttps://files.afu.se/Downloads/Transcripts/Merged%20(Ryan%20Graves)/2021 10 23 - Witness Citizen - UAP CRASH WEEK EFFORT - FROM WITNESS._bAGh3m8r-KU - transcript (automated).pdf","Transcript Link")</f>
        <v>Transcript Link</v>
      </c>
    </row>
    <row r="166" ht="135" spans="1:13">
      <c r="A166" s="1" t="s">
        <v>798</v>
      </c>
      <c r="B166" s="1" t="s">
        <v>13</v>
      </c>
      <c r="C166" s="4" t="s">
        <v>799</v>
      </c>
      <c r="D166" s="1" t="s">
        <v>800</v>
      </c>
      <c r="F166" s="1" t="s">
        <v>17</v>
      </c>
      <c r="G166" s="1" t="s">
        <v>18</v>
      </c>
      <c r="H166" s="1" t="s">
        <v>19</v>
      </c>
      <c r="I166" s="1" t="s">
        <v>20</v>
      </c>
      <c r="J166" s="1" t="s">
        <v>801</v>
      </c>
      <c r="K166" s="1" t="s">
        <v>22</v>
      </c>
      <c r="L166" s="1" t="str">
        <f>HYPERLINK("hhttps://files.afu.se/Downloads/Transcripts/Merged%20(Ryan%20Graves)/2021 10 22 - Witness Citizen - %23uap %23ufo Talk with Ralph Blumenthal_WRw4O8B29Vs - transcript (automated).pdf","Transcript Link")</f>
        <v>Transcript Link</v>
      </c>
      <c r="M166" s="2" t="str">
        <f>HYPERLINK("hhttps://files.afu.se/Downloads/Transcripts/Merged%20(Ryan%20Graves)/2021 10 22 - Witness Citizen - %23uap %23ufo Talk with Ralph Blumenthal_WRw4O8B29Vs - transcript (automated).pdf","Transcript Link")</f>
        <v>Transcript Link</v>
      </c>
    </row>
    <row r="167" ht="135" spans="1:13">
      <c r="A167" s="1" t="s">
        <v>802</v>
      </c>
      <c r="B167" s="1" t="s">
        <v>13</v>
      </c>
      <c r="C167" s="4" t="s">
        <v>803</v>
      </c>
      <c r="D167" s="1" t="s">
        <v>804</v>
      </c>
      <c r="E167" s="4" t="s">
        <v>805</v>
      </c>
      <c r="F167" s="1" t="s">
        <v>17</v>
      </c>
      <c r="G167" s="1" t="s">
        <v>18</v>
      </c>
      <c r="H167" s="1" t="s">
        <v>19</v>
      </c>
      <c r="I167" s="1" t="s">
        <v>20</v>
      </c>
      <c r="J167" s="1" t="s">
        <v>806</v>
      </c>
      <c r="K167" s="1" t="s">
        <v>22</v>
      </c>
      <c r="L167" s="1" t="str">
        <f>HYPERLINK("hhttps://files.afu.se/Downloads/Transcripts/Merged%20(Ryan%20Graves)/2021 10 18 - Witness Citizen - ex GS-15 CIA man John Ramirez_XRFaRON7XaE - transcript (automated).pdf","Transcript Link")</f>
        <v>Transcript Link</v>
      </c>
      <c r="M167" s="2" t="str">
        <f>HYPERLINK("hhttps://files.afu.se/Downloads/Transcripts/Merged%20(Ryan%20Graves)/2021 10 18 - Witness Citizen - ex GS-15 CIA man John Ramirez_XRFaRON7XaE - transcript (automated).pdf","Transcript Link")</f>
        <v>Transcript Link</v>
      </c>
    </row>
    <row r="168" ht="135" spans="1:13">
      <c r="A168" s="1" t="s">
        <v>807</v>
      </c>
      <c r="B168" s="1" t="s">
        <v>13</v>
      </c>
      <c r="C168" s="4" t="s">
        <v>808</v>
      </c>
      <c r="D168" s="1" t="s">
        <v>809</v>
      </c>
      <c r="F168" s="1" t="s">
        <v>17</v>
      </c>
      <c r="G168" s="1" t="s">
        <v>18</v>
      </c>
      <c r="H168" s="1" t="s">
        <v>19</v>
      </c>
      <c r="I168" s="1" t="s">
        <v>20</v>
      </c>
      <c r="J168" s="1" t="s">
        <v>810</v>
      </c>
      <c r="K168" s="1" t="s">
        <v>22</v>
      </c>
      <c r="L168" s="1" t="str">
        <f>HYPERLINK("hhttps://files.afu.se/Downloads/Transcripts/Merged%20(Ryan%20Graves)/2021 10 16 - Witness Citizen - The Reality of Remote Viewing_x9fOx3BgI90 - transcript (automated).pdf","Transcript Link")</f>
        <v>Transcript Link</v>
      </c>
      <c r="M168" s="2" t="str">
        <f>HYPERLINK("hhttps://files.afu.se/Downloads/Transcripts/Merged%20(Ryan%20Graves)/2021 10 16 - Witness Citizen - The Reality of Remote Viewing_x9fOx3BgI90 - transcript (automated).pdf","Transcript Link")</f>
        <v>Transcript Link</v>
      </c>
    </row>
    <row r="169" ht="150" spans="1:13">
      <c r="A169" s="1" t="s">
        <v>811</v>
      </c>
      <c r="B169" s="1" t="s">
        <v>13</v>
      </c>
      <c r="C169" s="4" t="s">
        <v>812</v>
      </c>
      <c r="D169" s="1" t="s">
        <v>813</v>
      </c>
      <c r="E169" s="4" t="s">
        <v>814</v>
      </c>
      <c r="F169" s="1" t="s">
        <v>17</v>
      </c>
      <c r="G169" s="1" t="s">
        <v>18</v>
      </c>
      <c r="H169" s="1" t="s">
        <v>19</v>
      </c>
      <c r="I169" s="1" t="s">
        <v>20</v>
      </c>
      <c r="J169" s="1" t="s">
        <v>815</v>
      </c>
      <c r="K169" s="1" t="s">
        <v>22</v>
      </c>
      <c r="L169" s="1" t="str">
        <f>HYPERLINK("hhttps://files.afu.se/Downloads/Transcripts/Merged%20(Ryan%20Graves)/2021 10 15 - Witness Citizen - Mental Illness and UFO's, Townsend Brown's Flying Saucers with Engineer Joe_SfL729BELZs - transcript (automated).pdf","Transcript Link")</f>
        <v>Transcript Link</v>
      </c>
      <c r="M169" s="2" t="str">
        <f>HYPERLINK("hhttps://files.afu.se/Downloads/Transcripts/Merged%20(Ryan%20Graves)/2021 10 15 - Witness Citizen - Mental Illness and UFO's, Townsend Brown's Flying Saucers with Engineer Joe_SfL729BELZs - transcript (automated).pdf","Transcript Link")</f>
        <v>Transcript Link</v>
      </c>
    </row>
    <row r="170" ht="135" spans="1:13">
      <c r="A170" s="1" t="s">
        <v>816</v>
      </c>
      <c r="B170" s="1" t="s">
        <v>13</v>
      </c>
      <c r="C170" s="4" t="s">
        <v>817</v>
      </c>
      <c r="D170" s="1" t="s">
        <v>818</v>
      </c>
      <c r="E170" s="1" t="s">
        <v>819</v>
      </c>
      <c r="F170" s="1" t="s">
        <v>17</v>
      </c>
      <c r="G170" s="1" t="s">
        <v>18</v>
      </c>
      <c r="H170" s="1" t="s">
        <v>19</v>
      </c>
      <c r="I170" s="1" t="s">
        <v>20</v>
      </c>
      <c r="J170" s="1" t="s">
        <v>820</v>
      </c>
      <c r="K170" s="1" t="s">
        <v>22</v>
      </c>
      <c r="L170" s="1" t="str">
        <f>HYPERLINK("hhttps://files.afu.se/Downloads/Transcripts/Merged%20(Ryan%20Graves)/2021 10 12 - Witness Citizen - The Crashed %23ufo of Aztec NM_L6xFJrVD_Ps - transcript (automated).pdf","Transcript Link")</f>
        <v>Transcript Link</v>
      </c>
      <c r="M170" s="2" t="str">
        <f>HYPERLINK("hhttps://files.afu.se/Downloads/Transcripts/Merged%20(Ryan%20Graves)/2021 10 12 - Witness Citizen - The Crashed %23ufo of Aztec NM_L6xFJrVD_Ps - transcript (automated).pdf","Transcript Link")</f>
        <v>Transcript Link</v>
      </c>
    </row>
    <row r="171" ht="135" spans="1:13">
      <c r="A171" s="1" t="s">
        <v>821</v>
      </c>
      <c r="B171" s="1" t="s">
        <v>13</v>
      </c>
      <c r="C171" s="4" t="s">
        <v>822</v>
      </c>
      <c r="D171" s="1" t="s">
        <v>823</v>
      </c>
      <c r="E171" s="1" t="s">
        <v>824</v>
      </c>
      <c r="F171" s="1" t="s">
        <v>17</v>
      </c>
      <c r="G171" s="1" t="s">
        <v>18</v>
      </c>
      <c r="H171" s="1" t="s">
        <v>19</v>
      </c>
      <c r="I171" s="1" t="s">
        <v>20</v>
      </c>
      <c r="J171" s="1" t="s">
        <v>825</v>
      </c>
      <c r="K171" s="1" t="s">
        <v>22</v>
      </c>
      <c r="L171" s="1" t="str">
        <f>HYPERLINK("hhttps://files.afu.se/Downloads/Transcripts/Merged%20(Ryan%20Graves)/2021 10 08 - Witness Citizen - How many more  %23ufo %23uap_qvTn1lUL7HM - transcript (automated).pdf","Transcript Link")</f>
        <v>Transcript Link</v>
      </c>
      <c r="M171" s="2" t="str">
        <f>HYPERLINK("hhttps://files.afu.se/Downloads/Transcripts/Merged%20(Ryan%20Graves)/2021 10 08 - Witness Citizen - How many more  %23ufo %23uap_qvTn1lUL7HM - transcript (automated).pdf","Transcript Link")</f>
        <v>Transcript Link</v>
      </c>
    </row>
    <row r="172" ht="135" spans="1:13">
      <c r="A172" s="1" t="s">
        <v>826</v>
      </c>
      <c r="B172" s="1" t="s">
        <v>13</v>
      </c>
      <c r="C172" s="4" t="s">
        <v>827</v>
      </c>
      <c r="D172" s="1" t="s">
        <v>828</v>
      </c>
      <c r="E172" s="4" t="s">
        <v>829</v>
      </c>
      <c r="F172" s="1" t="s">
        <v>17</v>
      </c>
      <c r="G172" s="1" t="s">
        <v>18</v>
      </c>
      <c r="H172" s="1" t="s">
        <v>19</v>
      </c>
      <c r="I172" s="1" t="s">
        <v>20</v>
      </c>
      <c r="J172" s="1" t="s">
        <v>830</v>
      </c>
      <c r="K172" s="1" t="s">
        <v>22</v>
      </c>
      <c r="L172" s="1" t="str">
        <f>HYPERLINK("hhttps://files.afu.se/Downloads/Transcripts/Merged%20(Ryan%20Graves)/2021 10 07 - Witness Citizen - The Experiencer Group w  Jay, Stuart, and Kirsten_BL5eC7a-Kf0 - transcript (automated).pdf","Transcript Link")</f>
        <v>Transcript Link</v>
      </c>
      <c r="M172" s="2" t="str">
        <f>HYPERLINK("hhttps://files.afu.se/Downloads/Transcripts/Merged%20(Ryan%20Graves)/2021 10 07 - Witness Citizen - The Experiencer Group w  Jay, Stuart, and Kirsten_BL5eC7a-Kf0 - transcript (automated).pdf","Transcript Link")</f>
        <v>Transcript Link</v>
      </c>
    </row>
    <row r="173" ht="135" spans="1:13">
      <c r="A173" s="1" t="s">
        <v>831</v>
      </c>
      <c r="B173" s="1" t="s">
        <v>13</v>
      </c>
      <c r="C173" s="4" t="s">
        <v>832</v>
      </c>
      <c r="D173" s="1" t="s">
        <v>833</v>
      </c>
      <c r="E173" s="1" t="s">
        <v>834</v>
      </c>
      <c r="F173" s="1" t="s">
        <v>17</v>
      </c>
      <c r="G173" s="1" t="s">
        <v>18</v>
      </c>
      <c r="H173" s="1" t="s">
        <v>19</v>
      </c>
      <c r="I173" s="1" t="s">
        <v>20</v>
      </c>
      <c r="J173" s="1" t="s">
        <v>835</v>
      </c>
      <c r="K173" s="1" t="s">
        <v>22</v>
      </c>
      <c r="L173" s="1" t="str">
        <f>HYPERLINK("hhttps://files.afu.se/Downloads/Transcripts/Merged%20(Ryan%20Graves)/2021 10 06 - Witness Citizen - UFO Foo Fighters from WWII with Graeme Rendall_zmJEORLoFew - transcript (automated).pdf","Transcript Link")</f>
        <v>Transcript Link</v>
      </c>
      <c r="M173" s="2" t="str">
        <f>HYPERLINK("hhttps://files.afu.se/Downloads/Transcripts/Merged%20(Ryan%20Graves)/2021 10 06 - Witness Citizen - UFO Foo Fighters from WWII with Graeme Rendall_zmJEORLoFew - transcript (automated).pdf","Transcript Link")</f>
        <v>Transcript Link</v>
      </c>
    </row>
    <row r="174" ht="135" spans="1:13">
      <c r="A174" s="1" t="s">
        <v>836</v>
      </c>
      <c r="B174" s="1" t="s">
        <v>13</v>
      </c>
      <c r="C174" s="4" t="s">
        <v>837</v>
      </c>
      <c r="D174" s="1" t="s">
        <v>838</v>
      </c>
      <c r="E174" s="1" t="s">
        <v>839</v>
      </c>
      <c r="F174" s="1" t="s">
        <v>17</v>
      </c>
      <c r="G174" s="1" t="s">
        <v>18</v>
      </c>
      <c r="H174" s="1" t="s">
        <v>19</v>
      </c>
      <c r="I174" s="1" t="s">
        <v>20</v>
      </c>
      <c r="J174" s="1" t="s">
        <v>840</v>
      </c>
      <c r="K174" s="1" t="s">
        <v>22</v>
      </c>
      <c r="L174" s="1" t="str">
        <f>HYPERLINK("hhttps://files.afu.se/Downloads/Transcripts/Merged%20(Ryan%20Graves)/2021 10 05 - Witness Citizen - Mandate in pursuit of Unidentified Aerial Phenomenon_GfRwD3TII2E - transcript (automated).pdf","Transcript Link")</f>
        <v>Transcript Link</v>
      </c>
      <c r="M174" s="2" t="str">
        <f>HYPERLINK("hhttps://files.afu.se/Downloads/Transcripts/Merged%20(Ryan%20Graves)/2021 10 05 - Witness Citizen - Mandate in pursuit of Unidentified Aerial Phenomenon_GfRwD3TII2E - transcript (automated).pdf","Transcript Link")</f>
        <v>Transcript Link</v>
      </c>
    </row>
    <row r="175" ht="135" spans="1:13">
      <c r="A175" s="1" t="s">
        <v>841</v>
      </c>
      <c r="B175" s="1" t="s">
        <v>13</v>
      </c>
      <c r="C175" s="4" t="s">
        <v>842</v>
      </c>
      <c r="D175" s="1" t="s">
        <v>843</v>
      </c>
      <c r="F175" s="1" t="s">
        <v>17</v>
      </c>
      <c r="G175" s="1" t="s">
        <v>18</v>
      </c>
      <c r="H175" s="1" t="s">
        <v>19</v>
      </c>
      <c r="I175" s="1" t="s">
        <v>20</v>
      </c>
      <c r="J175" s="1" t="s">
        <v>844</v>
      </c>
      <c r="K175" s="1" t="s">
        <v>22</v>
      </c>
      <c r="L175" s="1" t="str">
        <f>HYPERLINK("hhttps://files.afu.se/Downloads/Transcripts/Merged%20(Ryan%20Graves)/2021 10 02 - Witness Citizen - The sleek A-11 that supposedly never flew. WRONG, More Military UFO Encounters_wjVt5D13E6E - transcript (automated).pdf","Transcript Link")</f>
        <v>Transcript Link</v>
      </c>
      <c r="M175" s="2" t="str">
        <f>HYPERLINK("hhttps://files.afu.se/Downloads/Transcripts/Merged%20(Ryan%20Graves)/2021 10 02 - Witness Citizen - The sleek A-11 that supposedly never flew. WRONG, More Military UFO Encounters_wjVt5D13E6E - transcript (automated).pdf","Transcript Link")</f>
        <v>Transcript Link</v>
      </c>
    </row>
    <row r="176" ht="135" spans="1:13">
      <c r="A176" s="1" t="s">
        <v>845</v>
      </c>
      <c r="B176" s="1" t="s">
        <v>13</v>
      </c>
      <c r="C176" s="4" t="s">
        <v>846</v>
      </c>
      <c r="D176" s="1" t="s">
        <v>847</v>
      </c>
      <c r="F176" s="1" t="s">
        <v>17</v>
      </c>
      <c r="G176" s="1" t="s">
        <v>18</v>
      </c>
      <c r="H176" s="1" t="s">
        <v>19</v>
      </c>
      <c r="I176" s="1" t="s">
        <v>20</v>
      </c>
      <c r="J176" s="1" t="s">
        <v>848</v>
      </c>
      <c r="K176" s="1" t="s">
        <v>22</v>
      </c>
      <c r="L176" s="1" t="str">
        <f>HYPERLINK("hhttps://files.afu.se/Downloads/Transcripts/Merged%20(Ryan%20Graves)/2021 10 01 - Witness Citizen - DC and Random Military Sightings Box shaped, odd lights, radar pick up's DC 1952_ZHhDtdEXOC8 - transcript (automated).pdf","Transcript Link")</f>
        <v>Transcript Link</v>
      </c>
      <c r="M176" s="2" t="str">
        <f>HYPERLINK("hhttps://files.afu.se/Downloads/Transcripts/Merged%20(Ryan%20Graves)/2021 10 01 - Witness Citizen - DC and Random Military Sightings Box shaped, odd lights, radar pick up's DC 1952_ZHhDtdEXOC8 - transcript (automated).pdf","Transcript Link")</f>
        <v>Transcript Link</v>
      </c>
    </row>
    <row r="177" ht="135" spans="1:13">
      <c r="A177" s="1" t="s">
        <v>849</v>
      </c>
      <c r="B177" s="1" t="s">
        <v>13</v>
      </c>
      <c r="C177" s="4" t="s">
        <v>850</v>
      </c>
      <c r="D177" s="1" t="s">
        <v>851</v>
      </c>
      <c r="E177" s="4" t="s">
        <v>852</v>
      </c>
      <c r="F177" s="1" t="s">
        <v>17</v>
      </c>
      <c r="G177" s="1" t="s">
        <v>18</v>
      </c>
      <c r="H177" s="1" t="s">
        <v>19</v>
      </c>
      <c r="I177" s="1" t="s">
        <v>20</v>
      </c>
      <c r="J177" s="1" t="s">
        <v>853</v>
      </c>
      <c r="K177" s="1" t="s">
        <v>22</v>
      </c>
      <c r="L177" s="1" t="str">
        <f>HYPERLINK("hhttps://files.afu.se/Downloads/Transcripts/Merged%20(Ryan%20Graves)/2021 09 28 - Witness Citizen - %23UFO %23UAP talk w  Senator Harry Reid_uUrX_JoKnro - transcript (automated).pdf","Transcript Link")</f>
        <v>Transcript Link</v>
      </c>
      <c r="M177" s="2" t="str">
        <f>HYPERLINK("hhttps://files.afu.se/Downloads/Transcripts/Merged%20(Ryan%20Graves)/2021 09 28 - Witness Citizen - %23UFO %23UAP talk w  Senator Harry Reid_uUrX_JoKnro - transcript (automated).pdf","Transcript Link")</f>
        <v>Transcript Link</v>
      </c>
    </row>
    <row r="178" ht="135" spans="1:13">
      <c r="A178" s="1" t="s">
        <v>849</v>
      </c>
      <c r="B178" s="1" t="s">
        <v>13</v>
      </c>
      <c r="C178" s="4" t="s">
        <v>854</v>
      </c>
      <c r="D178" s="1" t="s">
        <v>855</v>
      </c>
      <c r="E178" s="1" t="s">
        <v>856</v>
      </c>
      <c r="F178" s="1" t="s">
        <v>17</v>
      </c>
      <c r="G178" s="1" t="s">
        <v>18</v>
      </c>
      <c r="H178" s="1" t="s">
        <v>19</v>
      </c>
      <c r="I178" s="1" t="s">
        <v>20</v>
      </c>
      <c r="J178" s="1" t="s">
        <v>857</v>
      </c>
      <c r="K178" s="1" t="s">
        <v>22</v>
      </c>
      <c r="L178" s="1" t="str">
        <f>HYPERLINK("hhttps://files.afu.se/Downloads/Transcripts/Merged%20(Ryan%20Graves)/2021 09 28 - Witness Citizen - The Watch Committee Documents (group mentioned in Wilson Davis Docs)_dE_cusmqgPo - transcript (automated).pdf","Transcript Link")</f>
        <v>Transcript Link</v>
      </c>
      <c r="M178" s="2" t="str">
        <f>HYPERLINK("hhttps://files.afu.se/Downloads/Transcripts/Merged%20(Ryan%20Graves)/2021 09 28 - Witness Citizen - The Watch Committee Documents (group mentioned in Wilson Davis Docs)_dE_cusmqgPo - transcript (automated).pdf","Transcript Link")</f>
        <v>Transcript Link</v>
      </c>
    </row>
    <row r="179" ht="135" spans="1:13">
      <c r="A179" s="1" t="s">
        <v>858</v>
      </c>
      <c r="B179" s="1" t="s">
        <v>13</v>
      </c>
      <c r="C179" s="4" t="s">
        <v>859</v>
      </c>
      <c r="D179" s="1" t="s">
        <v>860</v>
      </c>
      <c r="E179" s="1" t="s">
        <v>861</v>
      </c>
      <c r="F179" s="1" t="s">
        <v>17</v>
      </c>
      <c r="G179" s="1" t="s">
        <v>18</v>
      </c>
      <c r="H179" s="1" t="s">
        <v>19</v>
      </c>
      <c r="I179" s="1" t="s">
        <v>20</v>
      </c>
      <c r="J179" s="1" t="s">
        <v>862</v>
      </c>
      <c r="K179" s="1" t="s">
        <v>22</v>
      </c>
      <c r="L179" s="1" t="str">
        <f>HYPERLINK("hhttps://files.afu.se/Downloads/Transcripts/Merged%20(Ryan%20Graves)/2021 09 25 - Witness Citizen - UAP Talk and more with Jay from Project Unity_yspONHgZ7kc - transcript (automated).pdf","Transcript Link")</f>
        <v>Transcript Link</v>
      </c>
      <c r="M179" s="2" t="str">
        <f>HYPERLINK("hhttps://files.afu.se/Downloads/Transcripts/Merged%20(Ryan%20Graves)/2021 09 25 - Witness Citizen - UAP Talk and more with Jay from Project Unity_yspONHgZ7kc - transcript (automated).pdf","Transcript Link")</f>
        <v>Transcript Link</v>
      </c>
    </row>
    <row r="180" ht="135" spans="1:13">
      <c r="A180" s="1" t="s">
        <v>863</v>
      </c>
      <c r="B180" s="1" t="s">
        <v>13</v>
      </c>
      <c r="C180" s="4" t="s">
        <v>864</v>
      </c>
      <c r="D180" s="1" t="s">
        <v>865</v>
      </c>
      <c r="E180" s="1" t="s">
        <v>866</v>
      </c>
      <c r="F180" s="1" t="s">
        <v>17</v>
      </c>
      <c r="G180" s="1" t="s">
        <v>18</v>
      </c>
      <c r="H180" s="1" t="s">
        <v>19</v>
      </c>
      <c r="I180" s="1" t="s">
        <v>20</v>
      </c>
      <c r="J180" s="1" t="s">
        <v>867</v>
      </c>
      <c r="K180" s="1" t="s">
        <v>22</v>
      </c>
      <c r="L180" s="1" t="str">
        <f>HYPERLINK("hhttps://files.afu.se/Downloads/Transcripts/Merged%20(Ryan%20Graves)/2021 09 24 - Witness Citizen - Jay King co-founder of The Experiencer Group and Joe Murgia_cUEpg-k4Cro - transcript (automated).pdf","Transcript Link")</f>
        <v>Transcript Link</v>
      </c>
      <c r="M180" s="2" t="str">
        <f>HYPERLINK("hhttps://files.afu.se/Downloads/Transcripts/Merged%20(Ryan%20Graves)/2021 09 24 - Witness Citizen - Jay King co-founder of The Experiencer Group and Joe Murgia_cUEpg-k4Cro - transcript (automated).pdf","Transcript Link")</f>
        <v>Transcript Link</v>
      </c>
    </row>
    <row r="181" ht="180" spans="1:13">
      <c r="A181" s="1" t="s">
        <v>863</v>
      </c>
      <c r="B181" s="1" t="s">
        <v>13</v>
      </c>
      <c r="C181" s="4" t="s">
        <v>868</v>
      </c>
      <c r="D181" s="1" t="s">
        <v>869</v>
      </c>
      <c r="E181" s="1" t="s">
        <v>870</v>
      </c>
      <c r="F181" s="1" t="s">
        <v>17</v>
      </c>
      <c r="G181" s="1" t="s">
        <v>18</v>
      </c>
      <c r="H181" s="1" t="s">
        <v>19</v>
      </c>
      <c r="I181" s="1" t="s">
        <v>20</v>
      </c>
      <c r="J181" s="1" t="s">
        <v>871</v>
      </c>
      <c r="K181" s="1" t="s">
        <v>22</v>
      </c>
      <c r="L181" s="1" t="str">
        <f>HYPERLINK("hhttps://files.afu.se/Downloads/Transcripts/Merged%20(Ryan%20Graves)/2021 09 24 - Witness Citizen - Dreams, UAP, and more with Quantum Wytch_SNQNV4JjBTg - transcript (automated).pdf","Transcript Link")</f>
        <v>Transcript Link</v>
      </c>
      <c r="M181" s="2" t="str">
        <f>HYPERLINK("hhttps://files.afu.se/Downloads/Transcripts/Merged%20(Ryan%20Graves)/2021 09 24 - Witness Citizen - Dreams, UAP, and more with Quantum Wytch_SNQNV4JjBTg - transcript (automated).pdf","Transcript Link")</f>
        <v>Transcript Link</v>
      </c>
    </row>
    <row r="182" ht="300" spans="1:13">
      <c r="A182" s="1" t="s">
        <v>863</v>
      </c>
      <c r="B182" s="1" t="s">
        <v>13</v>
      </c>
      <c r="C182" s="4" t="s">
        <v>872</v>
      </c>
      <c r="D182" s="1" t="s">
        <v>873</v>
      </c>
      <c r="E182" s="1" t="s">
        <v>874</v>
      </c>
      <c r="F182" s="1" t="s">
        <v>17</v>
      </c>
      <c r="G182" s="1" t="s">
        <v>18</v>
      </c>
      <c r="H182" s="1" t="s">
        <v>19</v>
      </c>
      <c r="I182" s="1" t="s">
        <v>20</v>
      </c>
      <c r="J182" s="1" t="s">
        <v>875</v>
      </c>
      <c r="K182" s="1" t="s">
        <v>22</v>
      </c>
      <c r="L182" s="1" t="str">
        <f>HYPERLINK("hhttps://files.afu.se/Downloads/Transcripts/Merged%20(Ryan%20Graves)/2021 09 24 - Witness Citizen - The Report on The UFO Wave of 1947_rm6UC6z_D1w - transcript (automated).pdf","Transcript Link")</f>
        <v>Transcript Link</v>
      </c>
      <c r="M182" s="2" t="str">
        <f>HYPERLINK("hhttps://files.afu.se/Downloads/Transcripts/Merged%20(Ryan%20Graves)/2021 09 24 - Witness Citizen - The Report on The UFO Wave of 1947_rm6UC6z_D1w - transcript (automated).pdf","Transcript Link")</f>
        <v>Transcript Link</v>
      </c>
    </row>
    <row r="183" ht="135" spans="1:13">
      <c r="A183" s="1" t="s">
        <v>876</v>
      </c>
      <c r="B183" s="1" t="s">
        <v>13</v>
      </c>
      <c r="C183" s="4" t="s">
        <v>877</v>
      </c>
      <c r="D183" s="1" t="s">
        <v>878</v>
      </c>
      <c r="F183" s="1" t="s">
        <v>17</v>
      </c>
      <c r="G183" s="1" t="s">
        <v>18</v>
      </c>
      <c r="H183" s="1" t="s">
        <v>19</v>
      </c>
      <c r="I183" s="1" t="s">
        <v>20</v>
      </c>
      <c r="J183" s="1" t="s">
        <v>879</v>
      </c>
      <c r="K183" s="1" t="s">
        <v>22</v>
      </c>
      <c r="L183" s="1" t="str">
        <f>HYPERLINK("hhttps://files.afu.se/Downloads/Transcripts/Merged%20(Ryan%20Graves)/2021 09 17 - Witness Citizen - THE FORMATION - UAP Lubbock, Texas August of 1951_6G8ZZ6p5bBc - transcript (automated).pdf","Transcript Link")</f>
        <v>Transcript Link</v>
      </c>
      <c r="M183" s="2" t="str">
        <f>HYPERLINK("hhttps://files.afu.se/Downloads/Transcripts/Merged%20(Ryan%20Graves)/2021 09 17 - Witness Citizen - THE FORMATION - UAP Lubbock, Texas August of 1951_6G8ZZ6p5bBc - transcript (automated).pdf","Transcript Link")</f>
        <v>Transcript Link</v>
      </c>
    </row>
    <row r="184" ht="135" spans="1:13">
      <c r="A184" s="1" t="s">
        <v>880</v>
      </c>
      <c r="B184" s="1" t="s">
        <v>13</v>
      </c>
      <c r="C184" s="4" t="s">
        <v>881</v>
      </c>
      <c r="D184" s="1" t="s">
        <v>882</v>
      </c>
      <c r="F184" s="1" t="s">
        <v>17</v>
      </c>
      <c r="G184" s="1" t="s">
        <v>18</v>
      </c>
      <c r="H184" s="1" t="s">
        <v>19</v>
      </c>
      <c r="I184" s="1" t="s">
        <v>20</v>
      </c>
      <c r="J184" s="1" t="s">
        <v>883</v>
      </c>
      <c r="K184" s="1" t="s">
        <v>22</v>
      </c>
      <c r="L184" s="1" t="str">
        <f>HYPERLINK("hhttps://files.afu.se/Downloads/Transcripts/Merged%20(Ryan%20Graves)/2021 09 16 - Witness Citizen - UAP 1975  J Allen Hynek Introduces CUFOS to the FBI_s1xXQIT2MBk - transcript (automated).pdf","Transcript Link")</f>
        <v>Transcript Link</v>
      </c>
      <c r="M184" s="2" t="str">
        <f>HYPERLINK("hhttps://files.afu.se/Downloads/Transcripts/Merged%20(Ryan%20Graves)/2021 09 16 - Witness Citizen - UAP 1975  J Allen Hynek Introduces CUFOS to the FBI_s1xXQIT2MBk - transcript (automated).pdf","Transcript Link")</f>
        <v>Transcript Link</v>
      </c>
    </row>
    <row r="185" ht="135" spans="1:13">
      <c r="A185" s="1" t="s">
        <v>884</v>
      </c>
      <c r="B185" s="1" t="s">
        <v>13</v>
      </c>
      <c r="C185" s="4" t="s">
        <v>885</v>
      </c>
      <c r="D185" s="1" t="s">
        <v>886</v>
      </c>
      <c r="E185" s="4" t="s">
        <v>887</v>
      </c>
      <c r="F185" s="1" t="s">
        <v>17</v>
      </c>
      <c r="G185" s="1" t="s">
        <v>18</v>
      </c>
      <c r="H185" s="1" t="s">
        <v>19</v>
      </c>
      <c r="I185" s="1" t="s">
        <v>20</v>
      </c>
      <c r="J185" s="1" t="s">
        <v>888</v>
      </c>
      <c r="K185" s="1" t="s">
        <v>22</v>
      </c>
      <c r="L185" s="1" t="str">
        <f>HYPERLINK("hhttps://files.afu.se/Downloads/Transcripts/Merged%20(Ryan%20Graves)/2021 09 15 - Witness Citizen - Talk of UAP to the UN, UAP History featuring James McDonald's  Science in Default _eIIqi5VsCaU - transcript (automated).pdf","Transcript Link")</f>
        <v>Transcript Link</v>
      </c>
      <c r="M185" s="2" t="str">
        <f>HYPERLINK("hhttps://files.afu.se/Downloads/Transcripts/Merged%20(Ryan%20Graves)/2021 09 15 - Witness Citizen - Talk of UAP to the UN, UAP History featuring James McDonald's  Science in Default _eIIqi5VsCaU - transcript (automated).pdf","Transcript Link")</f>
        <v>Transcript Link</v>
      </c>
    </row>
    <row r="186" ht="409.5" spans="1:13">
      <c r="A186" s="1" t="s">
        <v>889</v>
      </c>
      <c r="B186" s="1" t="s">
        <v>13</v>
      </c>
      <c r="C186" s="4" t="s">
        <v>890</v>
      </c>
      <c r="D186" s="1" t="s">
        <v>891</v>
      </c>
      <c r="E186" s="1" t="s">
        <v>892</v>
      </c>
      <c r="F186" s="1" t="s">
        <v>17</v>
      </c>
      <c r="G186" s="1" t="s">
        <v>18</v>
      </c>
      <c r="H186" s="1" t="s">
        <v>19</v>
      </c>
      <c r="I186" s="1" t="s">
        <v>20</v>
      </c>
      <c r="J186" s="1" t="s">
        <v>893</v>
      </c>
      <c r="K186" s="1" t="s">
        <v>22</v>
      </c>
      <c r="L186" s="1" t="str">
        <f>HYPERLINK("hhttps://files.afu.se/Downloads/Transcripts/Merged%20(Ryan%20Graves)/2021 09 06 - Witness Citizen - A UAP Conversation with Avi Loeb_-u7BNMqjKoY - transcript (automated).pdf","Transcript Link")</f>
        <v>Transcript Link</v>
      </c>
      <c r="M186" s="2" t="str">
        <f>HYPERLINK("hhttps://files.afu.se/Downloads/Transcripts/Merged%20(Ryan%20Graves)/2021 09 06 - Witness Citizen - A UAP Conversation with Avi Loeb_-u7BNMqjKoY - transcript (automated).pdf","Transcript Link")</f>
        <v>Transcript Link</v>
      </c>
    </row>
    <row r="187" ht="135" spans="1:13">
      <c r="A187" s="1" t="s">
        <v>894</v>
      </c>
      <c r="B187" s="1" t="s">
        <v>13</v>
      </c>
      <c r="C187" s="4" t="s">
        <v>895</v>
      </c>
      <c r="D187" s="1" t="s">
        <v>896</v>
      </c>
      <c r="F187" s="1" t="s">
        <v>17</v>
      </c>
      <c r="G187" s="1" t="s">
        <v>18</v>
      </c>
      <c r="H187" s="1" t="s">
        <v>19</v>
      </c>
      <c r="I187" s="1" t="s">
        <v>20</v>
      </c>
      <c r="J187" s="1" t="s">
        <v>897</v>
      </c>
      <c r="K187" s="1" t="s">
        <v>22</v>
      </c>
      <c r="L187" s="1" t="str">
        <f>HYPERLINK("hhttps://files.afu.se/Downloads/Transcripts/Merged%20(Ryan%20Graves)/2021 09 02 - Witness Citizen - UFO Case  Aztec, NM with Robert Koford_9_4BZBnRFf4 - transcript (automated).pdf","Transcript Link")</f>
        <v>Transcript Link</v>
      </c>
      <c r="M187" s="2" t="str">
        <f>HYPERLINK("hhttps://files.afu.se/Downloads/Transcripts/Merged%20(Ryan%20Graves)/2021 09 02 - Witness Citizen - UFO Case  Aztec, NM with Robert Koford_9_4BZBnRFf4 - transcript (automated).pdf","Transcript Link")</f>
        <v>Transcript Link</v>
      </c>
    </row>
    <row r="188" ht="135" spans="1:13">
      <c r="A188" s="1" t="s">
        <v>898</v>
      </c>
      <c r="B188" s="1" t="s">
        <v>13</v>
      </c>
      <c r="C188" s="4" t="s">
        <v>899</v>
      </c>
      <c r="D188" s="1" t="s">
        <v>900</v>
      </c>
      <c r="E188" s="1" t="s">
        <v>901</v>
      </c>
      <c r="F188" s="1" t="s">
        <v>17</v>
      </c>
      <c r="G188" s="1" t="s">
        <v>18</v>
      </c>
      <c r="H188" s="1" t="s">
        <v>19</v>
      </c>
      <c r="I188" s="1" t="s">
        <v>20</v>
      </c>
      <c r="J188" s="1" t="s">
        <v>902</v>
      </c>
      <c r="K188" s="1" t="s">
        <v>22</v>
      </c>
      <c r="L188" s="1" t="str">
        <f>HYPERLINK("hhttps://files.afu.se/Downloads/Transcripts/Merged%20(Ryan%20Graves)/2021 08 30 - Witness Citizen - UAP Encounters at Military bases, The many unspoken events. Until Now_ug-SnmbfJaA - transcript (automated).pdf","Transcript Link")</f>
        <v>Transcript Link</v>
      </c>
      <c r="M188" s="2" t="str">
        <f>HYPERLINK("hhttps://files.afu.se/Downloads/Transcripts/Merged%20(Ryan%20Graves)/2021 08 30 - Witness Citizen - UAP Encounters at Military bases, The many unspoken events. Until Now_ug-SnmbfJaA - transcript (automated).pdf","Transcript Link")</f>
        <v>Transcript Link</v>
      </c>
    </row>
    <row r="189" ht="135" spans="1:13">
      <c r="A189" s="1" t="s">
        <v>903</v>
      </c>
      <c r="B189" s="1" t="s">
        <v>13</v>
      </c>
      <c r="C189" s="4" t="s">
        <v>904</v>
      </c>
      <c r="D189" s="1" t="s">
        <v>905</v>
      </c>
      <c r="E189" s="1" t="s">
        <v>906</v>
      </c>
      <c r="F189" s="1" t="s">
        <v>17</v>
      </c>
      <c r="G189" s="1" t="s">
        <v>18</v>
      </c>
      <c r="H189" s="1" t="s">
        <v>19</v>
      </c>
      <c r="I189" s="1" t="s">
        <v>20</v>
      </c>
      <c r="J189" s="1" t="s">
        <v>907</v>
      </c>
      <c r="K189" s="1" t="s">
        <v>22</v>
      </c>
      <c r="L189" s="1" t="str">
        <f>HYPERLINK("hhttps://files.afu.se/Downloads/Transcripts/Merged%20(Ryan%20Graves)/2021 08 27 - Witness Citizen - UAP EDUCATIONAL BOOT CAMP PART 5 w  Jazz Shaw_l0y_pzel2ig - transcript (automated).pdf","Transcript Link")</f>
        <v>Transcript Link</v>
      </c>
      <c r="M189" s="2" t="str">
        <f>HYPERLINK("hhttps://files.afu.se/Downloads/Transcripts/Merged%20(Ryan%20Graves)/2021 08 27 - Witness Citizen - UAP EDUCATIONAL BOOT CAMP PART 5 w  Jazz Shaw_l0y_pzel2ig - transcript (automated).pdf","Transcript Link")</f>
        <v>Transcript Link</v>
      </c>
    </row>
    <row r="190" ht="135" spans="1:13">
      <c r="A190" s="1" t="s">
        <v>908</v>
      </c>
      <c r="B190" s="1" t="s">
        <v>13</v>
      </c>
      <c r="C190" s="4" t="s">
        <v>909</v>
      </c>
      <c r="D190" s="1" t="s">
        <v>910</v>
      </c>
      <c r="E190" s="1" t="s">
        <v>911</v>
      </c>
      <c r="F190" s="1" t="s">
        <v>17</v>
      </c>
      <c r="G190" s="1" t="s">
        <v>18</v>
      </c>
      <c r="H190" s="1" t="s">
        <v>19</v>
      </c>
      <c r="I190" s="1" t="s">
        <v>20</v>
      </c>
      <c r="J190" s="1" t="s">
        <v>912</v>
      </c>
      <c r="K190" s="1" t="s">
        <v>22</v>
      </c>
      <c r="L190" s="1" t="str">
        <f>HYPERLINK("hhttps://files.afu.se/Downloads/Transcripts/Merged%20(Ryan%20Graves)/2021 08 26 - Witness Citizen - UAP EDUCATIONAL BOOT CAMP PART 4 w  Christopher Wolford_dfYVGBRQPOE - transcript (automated).pdf","Transcript Link")</f>
        <v>Transcript Link</v>
      </c>
      <c r="M190" s="2" t="str">
        <f>HYPERLINK("hhttps://files.afu.se/Downloads/Transcripts/Merged%20(Ryan%20Graves)/2021 08 26 - Witness Citizen - UAP EDUCATIONAL BOOT CAMP PART 4 w  Christopher Wolford_dfYVGBRQPOE - transcript (automated).pdf","Transcript Link")</f>
        <v>Transcript Link</v>
      </c>
    </row>
    <row r="191" ht="150" spans="1:13">
      <c r="A191" s="1" t="s">
        <v>913</v>
      </c>
      <c r="B191" s="1" t="s">
        <v>13</v>
      </c>
      <c r="C191" s="4" t="s">
        <v>914</v>
      </c>
      <c r="D191" s="1" t="s">
        <v>915</v>
      </c>
      <c r="E191" s="1" t="s">
        <v>916</v>
      </c>
      <c r="F191" s="1" t="s">
        <v>17</v>
      </c>
      <c r="G191" s="1" t="s">
        <v>18</v>
      </c>
      <c r="H191" s="1" t="s">
        <v>19</v>
      </c>
      <c r="I191" s="1" t="s">
        <v>20</v>
      </c>
      <c r="J191" s="1" t="s">
        <v>917</v>
      </c>
      <c r="K191" s="1" t="s">
        <v>22</v>
      </c>
      <c r="L191" s="1" t="str">
        <f>HYPERLINK("hhttps://files.afu.se/Downloads/Transcripts/Merged%20(Ryan%20Graves)/2021 08 25 - Witness Citizen - UAP BOOT CAMP PART 3 WITH GRAEME RENDALL_sozZZx3D35E - transcript (automated).pdf","Transcript Link")</f>
        <v>Transcript Link</v>
      </c>
      <c r="M191" s="2" t="str">
        <f>HYPERLINK("hhttps://files.afu.se/Downloads/Transcripts/Merged%20(Ryan%20Graves)/2021 08 25 - Witness Citizen - UAP BOOT CAMP PART 3 WITH GRAEME RENDALL_sozZZx3D35E - transcript (automated).pdf","Transcript Link")</f>
        <v>Transcript Link</v>
      </c>
    </row>
    <row r="192" ht="135" spans="1:13">
      <c r="A192" s="1" t="s">
        <v>918</v>
      </c>
      <c r="B192" s="1" t="s">
        <v>13</v>
      </c>
      <c r="C192" s="4" t="s">
        <v>919</v>
      </c>
      <c r="D192" s="1" t="s">
        <v>920</v>
      </c>
      <c r="E192" s="1" t="s">
        <v>921</v>
      </c>
      <c r="F192" s="1" t="s">
        <v>17</v>
      </c>
      <c r="G192" s="1" t="s">
        <v>18</v>
      </c>
      <c r="H192" s="1" t="s">
        <v>19</v>
      </c>
      <c r="I192" s="1" t="s">
        <v>20</v>
      </c>
      <c r="J192" s="1" t="s">
        <v>922</v>
      </c>
      <c r="K192" s="1" t="s">
        <v>22</v>
      </c>
      <c r="L192" s="1" t="str">
        <f>HYPERLINK("hhttps://files.afu.se/Downloads/Transcripts/Merged%20(Ryan%20Graves)/2021 08 24 - Witness Citizen - UAP Educational Boot Camp Part Two  Military encounters from District 10_Bsl0Gpk9OBk - transcript (automated).pdf","Transcript Link")</f>
        <v>Transcript Link</v>
      </c>
      <c r="M192" s="2" t="str">
        <f>HYPERLINK("hhttps://files.afu.se/Downloads/Transcripts/Merged%20(Ryan%20Graves)/2021 08 24 - Witness Citizen - UAP Educational Boot Camp Part Two  Military encounters from District 10_Bsl0Gpk9OBk - transcript (automated).pdf","Transcript Link")</f>
        <v>Transcript Link</v>
      </c>
    </row>
    <row r="193" ht="165" spans="1:13">
      <c r="A193" s="1" t="s">
        <v>923</v>
      </c>
      <c r="B193" s="1" t="s">
        <v>13</v>
      </c>
      <c r="C193" s="4" t="s">
        <v>924</v>
      </c>
      <c r="D193" s="1" t="s">
        <v>925</v>
      </c>
      <c r="E193" s="1" t="s">
        <v>926</v>
      </c>
      <c r="F193" s="1" t="s">
        <v>17</v>
      </c>
      <c r="G193" s="1" t="s">
        <v>18</v>
      </c>
      <c r="H193" s="1" t="s">
        <v>19</v>
      </c>
      <c r="I193" s="1" t="s">
        <v>20</v>
      </c>
      <c r="J193" s="1" t="s">
        <v>927</v>
      </c>
      <c r="K193" s="1" t="s">
        <v>22</v>
      </c>
      <c r="L193" s="1" t="str">
        <f>HYPERLINK("hhttps://files.afu.se/Downloads/Transcripts/Merged%20(Ryan%20Graves)/2021 08 23 - Witness Citizen - UAP Educational Boot Camp Class 1_Ko7LsUGHVcU - transcript (automated).pdf","Transcript Link")</f>
        <v>Transcript Link</v>
      </c>
      <c r="M193" s="2" t="str">
        <f>HYPERLINK("hhttps://files.afu.se/Downloads/Transcripts/Merged%20(Ryan%20Graves)/2021 08 23 - Witness Citizen - UAP Educational Boot Camp Class 1_Ko7LsUGHVcU - transcript (automated).pdf","Transcript Link")</f>
        <v>Transcript Link</v>
      </c>
    </row>
    <row r="194" ht="135" spans="1:13">
      <c r="A194" s="1" t="s">
        <v>928</v>
      </c>
      <c r="B194" s="1" t="s">
        <v>13</v>
      </c>
      <c r="C194" s="4" t="s">
        <v>929</v>
      </c>
      <c r="D194" s="1" t="s">
        <v>930</v>
      </c>
      <c r="E194" s="1" t="s">
        <v>931</v>
      </c>
      <c r="F194" s="1" t="s">
        <v>17</v>
      </c>
      <c r="G194" s="1" t="s">
        <v>18</v>
      </c>
      <c r="H194" s="1" t="s">
        <v>19</v>
      </c>
      <c r="I194" s="1" t="s">
        <v>20</v>
      </c>
      <c r="J194" s="1" t="s">
        <v>932</v>
      </c>
      <c r="K194" s="1" t="s">
        <v>22</v>
      </c>
      <c r="L194" s="1" t="str">
        <f>HYPERLINK("hhttps://files.afu.se/Downloads/Transcripts/Merged%20(Ryan%20Graves)/2021 08 16 - Witness Citizen - UAP %23docoftheday brings us to Bruce Cathaie_uH884lOjXLc - transcript (automated).pdf","Transcript Link")</f>
        <v>Transcript Link</v>
      </c>
      <c r="M194" s="2" t="str">
        <f>HYPERLINK("hhttps://files.afu.se/Downloads/Transcripts/Merged%20(Ryan%20Graves)/2021 08 16 - Witness Citizen - UAP %23docoftheday brings us to Bruce Cathaie_uH884lOjXLc - transcript (automated).pdf","Transcript Link")</f>
        <v>Transcript Link</v>
      </c>
    </row>
    <row r="195" ht="135" spans="1:13">
      <c r="A195" s="1" t="s">
        <v>933</v>
      </c>
      <c r="B195" s="1" t="s">
        <v>13</v>
      </c>
      <c r="C195" s="4" t="s">
        <v>934</v>
      </c>
      <c r="D195" s="1" t="s">
        <v>935</v>
      </c>
      <c r="E195" s="1" t="s">
        <v>936</v>
      </c>
      <c r="F195" s="1" t="s">
        <v>17</v>
      </c>
      <c r="G195" s="1" t="s">
        <v>18</v>
      </c>
      <c r="H195" s="1" t="s">
        <v>19</v>
      </c>
      <c r="I195" s="1" t="s">
        <v>20</v>
      </c>
      <c r="J195" s="1" t="s">
        <v>937</v>
      </c>
      <c r="K195" s="1" t="s">
        <v>22</v>
      </c>
      <c r="L195" s="1" t="str">
        <f>HYPERLINK("hhttps://files.afu.se/Downloads/Transcripts/Merged%20(Ryan%20Graves)/2021 08 12 - Witness Citizen - Engaging the Phenomenon, Disclosure Team, New Documentaries, Tom Delonge %23ufotwitter_50Tdd3Vdf2o - transcript (automated).pdf","Transcript Link")</f>
        <v>Transcript Link</v>
      </c>
      <c r="M195" s="2" t="str">
        <f>HYPERLINK("hhttps://files.afu.se/Downloads/Transcripts/Merged%20(Ryan%20Graves)/2021 08 12 - Witness Citizen - Engaging the Phenomenon, Disclosure Team, New Documentaries, Tom Delonge %23ufotwitter_50Tdd3Vdf2o - transcript (automated).pdf","Transcript Link")</f>
        <v>Transcript Link</v>
      </c>
    </row>
    <row r="196" ht="409.5" spans="1:13">
      <c r="A196" s="1" t="s">
        <v>938</v>
      </c>
      <c r="B196" s="1" t="s">
        <v>13</v>
      </c>
      <c r="C196" s="4" t="s">
        <v>939</v>
      </c>
      <c r="D196" s="1" t="s">
        <v>940</v>
      </c>
      <c r="E196" s="1" t="s">
        <v>941</v>
      </c>
      <c r="F196" s="1" t="s">
        <v>17</v>
      </c>
      <c r="G196" s="1" t="s">
        <v>18</v>
      </c>
      <c r="H196" s="1" t="s">
        <v>19</v>
      </c>
      <c r="I196" s="1" t="s">
        <v>20</v>
      </c>
      <c r="J196" s="1" t="s">
        <v>942</v>
      </c>
      <c r="K196" s="1" t="s">
        <v>22</v>
      </c>
      <c r="L196" s="1" t="str">
        <f>HYPERLINK("hhttps://files.afu.se/Downloads/Transcripts/Merged%20(Ryan%20Graves)/2021 08 11 - Witness Citizen - Ross Coulthart author of  In Plain Sight  joins us_WqEC-UwaGE8 - transcript (automated).pdf","Transcript Link")</f>
        <v>Transcript Link</v>
      </c>
      <c r="M196" s="2" t="str">
        <f>HYPERLINK("hhttps://files.afu.se/Downloads/Transcripts/Merged%20(Ryan%20Graves)/2021 08 11 - Witness Citizen - Ross Coulthart author of  In Plain Sight  joins us_WqEC-UwaGE8 - transcript (automated).pdf","Transcript Link")</f>
        <v>Transcript Link</v>
      </c>
    </row>
    <row r="197" ht="150" spans="1:13">
      <c r="A197" s="1" t="s">
        <v>938</v>
      </c>
      <c r="B197" s="1" t="s">
        <v>13</v>
      </c>
      <c r="C197" s="4" t="s">
        <v>943</v>
      </c>
      <c r="D197" s="1" t="s">
        <v>944</v>
      </c>
      <c r="E197" s="1" t="s">
        <v>945</v>
      </c>
      <c r="F197" s="1" t="s">
        <v>17</v>
      </c>
      <c r="G197" s="1" t="s">
        <v>18</v>
      </c>
      <c r="H197" s="1" t="s">
        <v>19</v>
      </c>
      <c r="I197" s="1" t="s">
        <v>20</v>
      </c>
      <c r="J197" s="1" t="s">
        <v>946</v>
      </c>
      <c r="K197" s="1" t="s">
        <v>22</v>
      </c>
      <c r="L197" s="1" t="str">
        <f>HYPERLINK("hhttps://files.afu.se/Downloads/Transcripts/Merged%20(Ryan%20Graves)/2021 08 11 - Witness Citizen - The Politics of UAP with Steve Bassett_LHloC60vBAQ - transcript (automated).pdf","Transcript Link")</f>
        <v>Transcript Link</v>
      </c>
      <c r="M197" s="2" t="str">
        <f>HYPERLINK("hhttps://files.afu.se/Downloads/Transcripts/Merged%20(Ryan%20Graves)/2021 08 11 - Witness Citizen - The Politics of UAP with Steve Bassett_LHloC60vBAQ - transcript (automated).pdf","Transcript Link")</f>
        <v>Transcript Link</v>
      </c>
    </row>
    <row r="198" ht="135" spans="1:13">
      <c r="A198" s="1" t="s">
        <v>947</v>
      </c>
      <c r="B198" s="1" t="s">
        <v>13</v>
      </c>
      <c r="C198" s="4" t="s">
        <v>948</v>
      </c>
      <c r="D198" s="1" t="s">
        <v>949</v>
      </c>
      <c r="E198" s="1" t="s">
        <v>950</v>
      </c>
      <c r="F198" s="1" t="s">
        <v>17</v>
      </c>
      <c r="G198" s="1" t="s">
        <v>18</v>
      </c>
      <c r="H198" s="1" t="s">
        <v>19</v>
      </c>
      <c r="I198" s="1" t="s">
        <v>20</v>
      </c>
      <c r="J198" s="1" t="s">
        <v>951</v>
      </c>
      <c r="K198" s="1" t="s">
        <v>22</v>
      </c>
      <c r="L198" s="1" t="str">
        <f>HYPERLINK("hhttps://files.afu.se/Downloads/Transcripts/Merged%20(Ryan%20Graves)/2021 08 08 - Witness Citizen - UFO's and Consciousness with Mike Damante_xku58K_bGS4 - transcript (automated).pdf","Transcript Link")</f>
        <v>Transcript Link</v>
      </c>
      <c r="M198" s="2" t="str">
        <f>HYPERLINK("hhttps://files.afu.se/Downloads/Transcripts/Merged%20(Ryan%20Graves)/2021 08 08 - Witness Citizen - UFO's and Consciousness with Mike Damante_xku58K_bGS4 - transcript (automated).pdf","Transcript Link")</f>
        <v>Transcript Link</v>
      </c>
    </row>
    <row r="199" ht="285" spans="1:13">
      <c r="A199" s="1" t="s">
        <v>952</v>
      </c>
      <c r="B199" s="1" t="s">
        <v>13</v>
      </c>
      <c r="C199" s="4" t="s">
        <v>953</v>
      </c>
      <c r="D199" s="1" t="s">
        <v>954</v>
      </c>
      <c r="E199" s="4" t="s">
        <v>955</v>
      </c>
      <c r="F199" s="1" t="s">
        <v>17</v>
      </c>
      <c r="G199" s="1" t="s">
        <v>18</v>
      </c>
      <c r="H199" s="1" t="s">
        <v>19</v>
      </c>
      <c r="I199" s="1" t="s">
        <v>20</v>
      </c>
      <c r="J199" s="1" t="s">
        <v>956</v>
      </c>
      <c r="K199" s="1" t="s">
        <v>22</v>
      </c>
      <c r="L199" s="1" t="str">
        <f>HYPERLINK("hhttps://files.afu.se/Downloads/Transcripts/Merged%20(Ryan%20Graves)/2021 07 29 - Witness Citizen - Special Guest Grant Cameron! Whitehouse UFO baby!_ZAPfDCAKpuc - transcript (automated).pdf","Transcript Link")</f>
        <v>Transcript Link</v>
      </c>
      <c r="M199" s="2" t="str">
        <f>HYPERLINK("hhttps://files.afu.se/Downloads/Transcripts/Merged%20(Ryan%20Graves)/2021 07 29 - Witness Citizen - Special Guest Grant Cameron! Whitehouse UFO baby!_ZAPfDCAKpuc - transcript (automated).pdf","Transcript Link")</f>
        <v>Transcript Link</v>
      </c>
    </row>
    <row r="200" ht="135" spans="1:13">
      <c r="A200" s="1" t="s">
        <v>957</v>
      </c>
      <c r="B200" s="1" t="s">
        <v>13</v>
      </c>
      <c r="C200" s="4" t="s">
        <v>958</v>
      </c>
      <c r="D200" s="1" t="s">
        <v>959</v>
      </c>
      <c r="E200" s="1" t="s">
        <v>960</v>
      </c>
      <c r="F200" s="1" t="s">
        <v>17</v>
      </c>
      <c r="G200" s="1" t="s">
        <v>18</v>
      </c>
      <c r="H200" s="1" t="s">
        <v>19</v>
      </c>
      <c r="I200" s="1" t="s">
        <v>20</v>
      </c>
      <c r="J200" s="1" t="s">
        <v>961</v>
      </c>
      <c r="K200" s="1" t="s">
        <v>22</v>
      </c>
      <c r="L200" s="1" t="str">
        <f>HYPERLINK("hhttps://files.afu.se/Downloads/Transcripts/Merged%20(Ryan%20Graves)/2021 07 27 - Witness Citizen - Solo Show. I'll cover tested crash debris from 47' from Michigan, UAP News regarding Avi Loeb_nnD8QcKNpS4 - transcript (automated).pdf","Transcript Link")</f>
        <v>Transcript Link</v>
      </c>
      <c r="M200" s="2" t="str">
        <f>HYPERLINK("hhttps://files.afu.se/Downloads/Transcripts/Merged%20(Ryan%20Graves)/2021 07 27 - Witness Citizen - Solo Show. I'll cover tested crash debris from 47' from Michigan, UAP News regarding Avi Loeb_nnD8QcKNpS4 - transcript (automated).pdf","Transcript Link")</f>
        <v>Transcript Link</v>
      </c>
    </row>
    <row r="201" ht="135" spans="1:13">
      <c r="A201" s="1" t="s">
        <v>962</v>
      </c>
      <c r="B201" s="1" t="s">
        <v>13</v>
      </c>
      <c r="C201" s="4" t="s">
        <v>963</v>
      </c>
      <c r="D201" s="1" t="s">
        <v>964</v>
      </c>
      <c r="E201" s="1" t="s">
        <v>965</v>
      </c>
      <c r="F201" s="1" t="s">
        <v>17</v>
      </c>
      <c r="G201" s="1" t="s">
        <v>18</v>
      </c>
      <c r="H201" s="1" t="s">
        <v>19</v>
      </c>
      <c r="I201" s="1" t="s">
        <v>20</v>
      </c>
      <c r="J201" s="1" t="s">
        <v>966</v>
      </c>
      <c r="K201" s="1" t="s">
        <v>22</v>
      </c>
      <c r="L201" s="1" t="str">
        <f>HYPERLINK("hhttps://files.afu.se/Downloads/Transcripts/Merged%20(Ryan%20Graves)/2021 07 24 - Witness Citizen - Topics  INGO Swan, Triangle UAP w  Dave Partridge (Shadows of Your Mind)_xDOR51cjnT0 - transcript (automated).pdf","Transcript Link")</f>
        <v>Transcript Link</v>
      </c>
      <c r="M201" s="2" t="str">
        <f>HYPERLINK("hhttps://files.afu.se/Downloads/Transcripts/Merged%20(Ryan%20Graves)/2021 07 24 - Witness Citizen - Topics  INGO Swan, Triangle UAP w  Dave Partridge (Shadows of Your Mind)_xDOR51cjnT0 - transcript (automated).pdf","Transcript Link")</f>
        <v>Transcript Link</v>
      </c>
    </row>
    <row r="202" ht="135" spans="1:13">
      <c r="A202" s="1" t="s">
        <v>967</v>
      </c>
      <c r="B202" s="1" t="s">
        <v>13</v>
      </c>
      <c r="C202" s="4" t="s">
        <v>968</v>
      </c>
      <c r="D202" s="1" t="s">
        <v>969</v>
      </c>
      <c r="F202" s="1" t="s">
        <v>17</v>
      </c>
      <c r="G202" s="1" t="s">
        <v>18</v>
      </c>
      <c r="H202" s="1" t="s">
        <v>19</v>
      </c>
      <c r="I202" s="1" t="s">
        <v>20</v>
      </c>
      <c r="J202" s="1" t="s">
        <v>970</v>
      </c>
      <c r="K202" s="1" t="s">
        <v>22</v>
      </c>
      <c r="L202" s="1" t="str">
        <f>HYPERLINK("hhttps://files.afu.se/Downloads/Transcripts/Merged%20(Ryan%20Graves)/2021 07 23 - Witness Citizen - NASA BRIEFED ON UAPS, %23DOCOFTHEDAY, GRAEME RENDALL_W5dAhTIBV40 - transcript (automated).pdf","Transcript Link")</f>
        <v>Transcript Link</v>
      </c>
      <c r="M202" s="2" t="str">
        <f>HYPERLINK("hhttps://files.afu.se/Downloads/Transcripts/Merged%20(Ryan%20Graves)/2021 07 23 - Witness Citizen - NASA BRIEFED ON UAPS, %23DOCOFTHEDAY, GRAEME RENDALL_W5dAhTIBV40 - transcript (automated).pdf","Transcript Link")</f>
        <v>Transcript Link</v>
      </c>
    </row>
    <row r="203" ht="135" spans="1:13">
      <c r="A203" s="1" t="s">
        <v>971</v>
      </c>
      <c r="B203" s="1" t="s">
        <v>13</v>
      </c>
      <c r="C203" s="4" t="s">
        <v>972</v>
      </c>
      <c r="D203" s="1" t="s">
        <v>973</v>
      </c>
      <c r="E203" s="4" t="s">
        <v>974</v>
      </c>
      <c r="F203" s="1" t="s">
        <v>17</v>
      </c>
      <c r="G203" s="1" t="s">
        <v>18</v>
      </c>
      <c r="H203" s="1" t="s">
        <v>19</v>
      </c>
      <c r="I203" s="1" t="s">
        <v>20</v>
      </c>
      <c r="J203" s="1" t="s">
        <v>975</v>
      </c>
      <c r="K203" s="1" t="s">
        <v>22</v>
      </c>
      <c r="L203" s="1" t="str">
        <f>HYPERLINK("hhttps://files.afu.se/Downloads/Transcripts/Merged%20(Ryan%20Graves)/2021 07 22 - Witness Citizen - Today John Greenewald from the Black Vault joins us._61YIns7u6rQ - transcript (automated).pdf","Transcript Link")</f>
        <v>Transcript Link</v>
      </c>
      <c r="M203" s="2" t="str">
        <f>HYPERLINK("hhttps://files.afu.se/Downloads/Transcripts/Merged%20(Ryan%20Graves)/2021 07 22 - Witness Citizen - Today John Greenewald from the Black Vault joins us._61YIns7u6rQ - transcript (automated).pdf","Transcript Link")</f>
        <v>Transcript Link</v>
      </c>
    </row>
    <row r="204" ht="165" spans="1:13">
      <c r="A204" s="1" t="s">
        <v>976</v>
      </c>
      <c r="B204" s="1" t="s">
        <v>13</v>
      </c>
      <c r="C204" s="4" t="s">
        <v>977</v>
      </c>
      <c r="D204" s="1" t="s">
        <v>978</v>
      </c>
      <c r="E204" s="1" t="s">
        <v>979</v>
      </c>
      <c r="F204" s="1" t="s">
        <v>17</v>
      </c>
      <c r="G204" s="1" t="s">
        <v>18</v>
      </c>
      <c r="H204" s="1" t="s">
        <v>19</v>
      </c>
      <c r="I204" s="1" t="s">
        <v>20</v>
      </c>
      <c r="J204" s="1" t="s">
        <v>980</v>
      </c>
      <c r="K204" s="1" t="s">
        <v>22</v>
      </c>
      <c r="L204" s="1" t="str">
        <f>HYPERLINK("hhttps://files.afu.se/Downloads/Transcripts/Merged%20(Ryan%20Graves)/2021 07 14 - Witness Citizen - Guest Ryan Sprague host of Somewhere In the Skies! %23ufotwitter %23UAPTALK_VWdSINz8Zjc - transcript (automated).pdf","Transcript Link")</f>
        <v>Transcript Link</v>
      </c>
      <c r="M204" s="2" t="str">
        <f>HYPERLINK("hhttps://files.afu.se/Downloads/Transcripts/Merged%20(Ryan%20Graves)/2021 07 14 - Witness Citizen - Guest Ryan Sprague host of Somewhere In the Skies! %23ufotwitter %23UAPTALK_VWdSINz8Zjc - transcript (automated).pdf","Transcript Link")</f>
        <v>Transcript Link</v>
      </c>
    </row>
    <row r="205" ht="135" spans="1:13">
      <c r="A205" s="1" t="s">
        <v>976</v>
      </c>
      <c r="B205" s="1" t="s">
        <v>13</v>
      </c>
      <c r="C205" s="4" t="s">
        <v>981</v>
      </c>
      <c r="D205" s="1" t="s">
        <v>982</v>
      </c>
      <c r="E205" s="1" t="s">
        <v>983</v>
      </c>
      <c r="F205" s="1" t="s">
        <v>17</v>
      </c>
      <c r="G205" s="1" t="s">
        <v>18</v>
      </c>
      <c r="H205" s="1" t="s">
        <v>19</v>
      </c>
      <c r="I205" s="1" t="s">
        <v>20</v>
      </c>
      <c r="J205" s="1" t="s">
        <v>984</v>
      </c>
      <c r="K205" s="1" t="s">
        <v>22</v>
      </c>
      <c r="L205" s="1" t="str">
        <f>HYPERLINK("hhttps://files.afu.se/Downloads/Transcripts/Merged%20(Ryan%20Graves)/2021 07 14 - Witness Citizen - Solo Show Today. Topics Crash Saucer in Denmark, Sheehan, Lue Elizondo news_1y5NW1uTYE0 - transcript (automated).pdf","Transcript Link")</f>
        <v>Transcript Link</v>
      </c>
      <c r="M205" s="2" t="str">
        <f>HYPERLINK("hhttps://files.afu.se/Downloads/Transcripts/Merged%20(Ryan%20Graves)/2021 07 14 - Witness Citizen - Solo Show Today. Topics Crash Saucer in Denmark, Sheehan, Lue Elizondo news_1y5NW1uTYE0 - transcript (automated).pdf","Transcript Link")</f>
        <v>Transcript Link</v>
      </c>
    </row>
    <row r="206" ht="135" spans="1:13">
      <c r="A206" s="1" t="s">
        <v>985</v>
      </c>
      <c r="B206" s="1" t="s">
        <v>13</v>
      </c>
      <c r="C206" s="4" t="s">
        <v>986</v>
      </c>
      <c r="D206" s="1" t="s">
        <v>987</v>
      </c>
      <c r="E206" s="1" t="s">
        <v>988</v>
      </c>
      <c r="F206" s="1" t="s">
        <v>17</v>
      </c>
      <c r="G206" s="1" t="s">
        <v>18</v>
      </c>
      <c r="H206" s="1" t="s">
        <v>19</v>
      </c>
      <c r="I206" s="1" t="s">
        <v>20</v>
      </c>
      <c r="J206" s="1" t="s">
        <v>989</v>
      </c>
      <c r="K206" s="1" t="s">
        <v>22</v>
      </c>
      <c r="L206" s="1" t="str">
        <f>HYPERLINK("hhttps://files.afu.se/Downloads/Transcripts/Merged%20(Ryan%20Graves)/2021 07 13 - Witness Citizen - Special Guest Nick Cook %23ufotwitter_5Z5UMvt6NIY - transcript (automated).pdf","Transcript Link")</f>
        <v>Transcript Link</v>
      </c>
      <c r="M206" s="2" t="str">
        <f>HYPERLINK("hhttps://files.afu.se/Downloads/Transcripts/Merged%20(Ryan%20Graves)/2021 07 13 - Witness Citizen - Special Guest Nick Cook %23ufotwitter_5Z5UMvt6NIY - transcript (automated).pdf","Transcript Link")</f>
        <v>Transcript Link</v>
      </c>
    </row>
    <row r="207" ht="135" spans="1:13">
      <c r="A207" s="1" t="s">
        <v>990</v>
      </c>
      <c r="B207" s="1" t="s">
        <v>13</v>
      </c>
      <c r="C207" s="4" t="s">
        <v>991</v>
      </c>
      <c r="D207" s="1" t="s">
        <v>992</v>
      </c>
      <c r="E207" s="1" t="s">
        <v>993</v>
      </c>
      <c r="F207" s="1" t="s">
        <v>17</v>
      </c>
      <c r="G207" s="1" t="s">
        <v>18</v>
      </c>
      <c r="H207" s="1" t="s">
        <v>19</v>
      </c>
      <c r="I207" s="1" t="s">
        <v>20</v>
      </c>
      <c r="J207" s="1" t="s">
        <v>994</v>
      </c>
      <c r="K207" s="1" t="s">
        <v>22</v>
      </c>
      <c r="L207" s="1" t="str">
        <f>HYPERLINK("hhttps://files.afu.se/Downloads/Transcripts/Merged%20(Ryan%20Graves)/2021 07 10 - Witness Citizen - Recap and Preview with Vinnie and Max!_OwVB1flU5fM - transcript (automated).pdf","Transcript Link")</f>
        <v>Transcript Link</v>
      </c>
      <c r="M207" s="2" t="str">
        <f>HYPERLINK("hhttps://files.afu.se/Downloads/Transcripts/Merged%20(Ryan%20Graves)/2021 07 10 - Witness Citizen - Recap and Preview with Vinnie and Max!_OwVB1flU5fM - transcript (automated).pdf","Transcript Link")</f>
        <v>Transcript Link</v>
      </c>
    </row>
    <row r="208" ht="135" spans="1:13">
      <c r="A208" s="1" t="s">
        <v>990</v>
      </c>
      <c r="B208" s="1" t="s">
        <v>13</v>
      </c>
      <c r="C208" s="4" t="s">
        <v>995</v>
      </c>
      <c r="D208" s="1" t="s">
        <v>996</v>
      </c>
      <c r="F208" s="1" t="s">
        <v>17</v>
      </c>
      <c r="G208" s="1" t="s">
        <v>18</v>
      </c>
      <c r="H208" s="1" t="s">
        <v>19</v>
      </c>
      <c r="I208" s="1" t="s">
        <v>20</v>
      </c>
      <c r="J208" s="1" t="s">
        <v>997</v>
      </c>
      <c r="K208" s="1" t="s">
        <v>22</v>
      </c>
      <c r="L208" s="1" t="str">
        <f>HYPERLINK("hhttps://files.afu.se/Downloads/Transcripts/Merged%20(Ryan%20Graves)/2021 07 10 - Witness Citizen - David Marler and Triangular UFOS %23ufo %23uap %23triangle %23pyramid %23rendlesham_EGoZ4tUgUQA - transcript (automated).pdf","Transcript Link")</f>
        <v>Transcript Link</v>
      </c>
      <c r="M208" s="2" t="str">
        <f>HYPERLINK("hhttps://files.afu.se/Downloads/Transcripts/Merged%20(Ryan%20Graves)/2021 07 10 - Witness Citizen - David Marler and Triangular UFOS %23ufo %23uap %23triangle %23pyramid %23rendlesham_EGoZ4tUgUQA - transcript (automated).pdf","Transcript Link")</f>
        <v>Transcript Link</v>
      </c>
    </row>
    <row r="209" ht="135" spans="1:13">
      <c r="A209" s="1" t="s">
        <v>998</v>
      </c>
      <c r="B209" s="1" t="s">
        <v>13</v>
      </c>
      <c r="C209" s="4" t="s">
        <v>999</v>
      </c>
      <c r="D209" s="1" t="s">
        <v>1000</v>
      </c>
      <c r="E209" s="1" t="s">
        <v>1001</v>
      </c>
      <c r="F209" s="1" t="s">
        <v>17</v>
      </c>
      <c r="G209" s="1" t="s">
        <v>18</v>
      </c>
      <c r="H209" s="1" t="s">
        <v>19</v>
      </c>
      <c r="I209" s="1" t="s">
        <v>20</v>
      </c>
      <c r="J209" s="1" t="s">
        <v>1002</v>
      </c>
      <c r="K209" s="1" t="s">
        <v>22</v>
      </c>
      <c r="L209" s="1" t="str">
        <f>HYPERLINK("hhttps://files.afu.se/Downloads/Transcripts/Merged%20(Ryan%20Graves)/2021 07 08 - Witness Citizen - Lue Elizondo  Former Head of AATIP   %23ufotwitter_MFD9rCfY8NQ - transcript (automated).pdf","Transcript Link")</f>
        <v>Transcript Link</v>
      </c>
      <c r="M209" s="2" t="str">
        <f>HYPERLINK("hhttps://files.afu.se/Downloads/Transcripts/Merged%20(Ryan%20Graves)/2021 07 08 - Witness Citizen - Lue Elizondo  Former Head of AATIP   %23ufotwitter_MFD9rCfY8NQ - transcript (automated).pdf","Transcript Link")</f>
        <v>Transcript Link</v>
      </c>
    </row>
    <row r="210" ht="375" spans="1:13">
      <c r="A210" s="1" t="s">
        <v>998</v>
      </c>
      <c r="B210" s="1" t="s">
        <v>13</v>
      </c>
      <c r="C210" s="4" t="s">
        <v>1003</v>
      </c>
      <c r="D210" s="1" t="s">
        <v>1004</v>
      </c>
      <c r="E210" s="1" t="s">
        <v>1005</v>
      </c>
      <c r="F210" s="1" t="s">
        <v>17</v>
      </c>
      <c r="G210" s="1" t="s">
        <v>18</v>
      </c>
      <c r="H210" s="1" t="s">
        <v>19</v>
      </c>
      <c r="I210" s="1" t="s">
        <v>20</v>
      </c>
      <c r="J210" s="1" t="s">
        <v>1006</v>
      </c>
      <c r="K210" s="1" t="s">
        <v>22</v>
      </c>
      <c r="L210" s="1" t="str">
        <f>HYPERLINK("hhttps://files.afu.se/Downloads/Transcripts/Merged%20(Ryan%20Graves)/2021 07 08 - Witness Citizen - Nick Pope %23modufo %23ufo %23uap_Linz4NNXnfw - transcript (automated).pdf","Transcript Link")</f>
        <v>Transcript Link</v>
      </c>
      <c r="M210" s="2" t="str">
        <f>HYPERLINK("hhttps://files.afu.se/Downloads/Transcripts/Merged%20(Ryan%20Graves)/2021 07 08 - Witness Citizen - Nick Pope %23modufo %23ufo %23uap_Linz4NNXnfw - transcript (automated).pdf","Transcript Link")</f>
        <v>Transcript Link</v>
      </c>
    </row>
    <row r="211" ht="405" spans="1:13">
      <c r="A211" s="1" t="s">
        <v>998</v>
      </c>
      <c r="B211" s="1" t="s">
        <v>13</v>
      </c>
      <c r="C211" s="4" t="s">
        <v>1007</v>
      </c>
      <c r="D211" s="1" t="s">
        <v>1008</v>
      </c>
      <c r="E211" s="1" t="s">
        <v>1009</v>
      </c>
      <c r="F211" s="1" t="s">
        <v>17</v>
      </c>
      <c r="G211" s="1" t="s">
        <v>18</v>
      </c>
      <c r="H211" s="1" t="s">
        <v>19</v>
      </c>
      <c r="I211" s="1" t="s">
        <v>20</v>
      </c>
      <c r="J211" s="1" t="s">
        <v>1010</v>
      </c>
      <c r="K211" s="1" t="s">
        <v>22</v>
      </c>
      <c r="L211" s="1" t="str">
        <f>HYPERLINK("hhttps://files.afu.se/Downloads/Transcripts/Merged%20(Ryan%20Graves)/2021 07 08 - Witness Citizen - Jesse Peak MUFON FIELD INVESTIGATOR_J6uOJOPINIs - transcript (automated).pdf","Transcript Link")</f>
        <v>Transcript Link</v>
      </c>
      <c r="M211" s="2" t="str">
        <f>HYPERLINK("hhttps://files.afu.se/Downloads/Transcripts/Merged%20(Ryan%20Graves)/2021 07 08 - Witness Citizen - Jesse Peak MUFON FIELD INVESTIGATOR_J6uOJOPINIs - transcript (automated).pdf","Transcript Link")</f>
        <v>Transcript Link</v>
      </c>
    </row>
    <row r="212" ht="409.5" spans="1:13">
      <c r="A212" s="1" t="s">
        <v>1011</v>
      </c>
      <c r="B212" s="1" t="s">
        <v>13</v>
      </c>
      <c r="C212" s="4" t="s">
        <v>1012</v>
      </c>
      <c r="D212" s="1" t="s">
        <v>1013</v>
      </c>
      <c r="E212" s="1" t="s">
        <v>1014</v>
      </c>
      <c r="F212" s="1" t="s">
        <v>17</v>
      </c>
      <c r="G212" s="1" t="s">
        <v>18</v>
      </c>
      <c r="H212" s="1" t="s">
        <v>19</v>
      </c>
      <c r="I212" s="1" t="s">
        <v>20</v>
      </c>
      <c r="J212" s="1" t="s">
        <v>1015</v>
      </c>
      <c r="K212" s="1" t="s">
        <v>22</v>
      </c>
      <c r="L212" s="1" t="str">
        <f>HYPERLINK("hhttps://files.afu.se/Downloads/Transcripts/Merged%20(Ryan%20Graves)/2021 07 07 - Witness Citizen - Stephen Bassett @SteveBassett %23UAPTALK %23ufo %23uap %23ufosighting_osywkEPudJk - transcript (automated).pdf","Transcript Link")</f>
        <v>Transcript Link</v>
      </c>
      <c r="M212" s="2" t="str">
        <f>HYPERLINK("hhttps://files.afu.se/Downloads/Transcripts/Merged%20(Ryan%20Graves)/2021 07 07 - Witness Citizen - Stephen Bassett @SteveBassett %23UAPTALK %23ufo %23uap %23ufosighting_osywkEPudJk - transcript (automated).pdf","Transcript Link")</f>
        <v>Transcript Link</v>
      </c>
    </row>
    <row r="213" ht="409.5" spans="1:13">
      <c r="A213" s="1" t="s">
        <v>1011</v>
      </c>
      <c r="B213" s="1" t="s">
        <v>13</v>
      </c>
      <c r="C213" s="4" t="s">
        <v>1016</v>
      </c>
      <c r="D213" s="1" t="s">
        <v>1017</v>
      </c>
      <c r="E213" s="1" t="s">
        <v>1018</v>
      </c>
      <c r="F213" s="1" t="s">
        <v>17</v>
      </c>
      <c r="G213" s="1" t="s">
        <v>18</v>
      </c>
      <c r="H213" s="1" t="s">
        <v>19</v>
      </c>
      <c r="I213" s="1" t="s">
        <v>20</v>
      </c>
      <c r="J213" s="1" t="s">
        <v>1019</v>
      </c>
      <c r="K213" s="1" t="s">
        <v>22</v>
      </c>
      <c r="L213" s="1" t="str">
        <f>HYPERLINK("hhttps://files.afu.se/Downloads/Transcripts/Merged%20(Ryan%20Graves)/2021 07 07 - Witness Citizen - Special Guest Metaphysicist Mark Fiorentino %23uap %23phenomenon %23science %23nasa_8CEaZ3n9BSE - transcript (automated).pdf","Transcript Link")</f>
        <v>Transcript Link</v>
      </c>
      <c r="M213" s="2" t="str">
        <f>HYPERLINK("hhttps://files.afu.se/Downloads/Transcripts/Merged%20(Ryan%20Graves)/2021 07 07 - Witness Citizen - Special Guest Metaphysicist Mark Fiorentino %23uap %23phenomenon %23science %23nasa_8CEaZ3n9BSE - transcript (automated).pdf","Transcript Link")</f>
        <v>Transcript Link</v>
      </c>
    </row>
    <row r="214" ht="135" spans="1:13">
      <c r="A214" s="1" t="s">
        <v>1020</v>
      </c>
      <c r="B214" s="1" t="s">
        <v>13</v>
      </c>
      <c r="C214" s="4" t="s">
        <v>1021</v>
      </c>
      <c r="D214" s="1" t="s">
        <v>1022</v>
      </c>
      <c r="E214" s="1" t="s">
        <v>1023</v>
      </c>
      <c r="F214" s="1" t="s">
        <v>17</v>
      </c>
      <c r="G214" s="1" t="s">
        <v>18</v>
      </c>
      <c r="H214" s="1" t="s">
        <v>19</v>
      </c>
      <c r="I214" s="1" t="s">
        <v>20</v>
      </c>
      <c r="J214" s="1" t="s">
        <v>1024</v>
      </c>
      <c r="K214" s="1" t="s">
        <v>22</v>
      </c>
      <c r="L214" s="1" t="str">
        <f>HYPERLINK("hhttps://files.afu.se/Downloads/Transcripts/Merged%20(Ryan%20Graves)/2021 07 06 - Witness Citizen - Special Guest Scott Browne %23ufo %23uap %23flyingsaucer %23orbs %23video_1Ek737AxxGI - transcript (automated).pdf","Transcript Link")</f>
        <v>Transcript Link</v>
      </c>
      <c r="M214" s="2" t="str">
        <f>HYPERLINK("hhttps://files.afu.se/Downloads/Transcripts/Merged%20(Ryan%20Graves)/2021 07 06 - Witness Citizen - Special Guest Scott Browne %23ufo %23uap %23flyingsaucer %23orbs %23video_1Ek737AxxGI - transcript (automated).pdf","Transcript Link")</f>
        <v>Transcript Link</v>
      </c>
    </row>
    <row r="215" ht="135" spans="1:13">
      <c r="A215" s="1" t="s">
        <v>1025</v>
      </c>
      <c r="B215" s="1" t="s">
        <v>13</v>
      </c>
      <c r="C215" s="4" t="s">
        <v>1026</v>
      </c>
      <c r="D215" s="1" t="s">
        <v>1027</v>
      </c>
      <c r="E215" s="1" t="s">
        <v>1028</v>
      </c>
      <c r="F215" s="1" t="s">
        <v>17</v>
      </c>
      <c r="G215" s="1" t="s">
        <v>18</v>
      </c>
      <c r="H215" s="1" t="s">
        <v>19</v>
      </c>
      <c r="I215" s="1" t="s">
        <v>20</v>
      </c>
      <c r="J215" s="1" t="s">
        <v>1029</v>
      </c>
      <c r="K215" s="1" t="s">
        <v>22</v>
      </c>
      <c r="L215" s="1" t="str">
        <f>HYPERLINK("hhttps://files.afu.se/Downloads/Transcripts/Merged%20(Ryan%20Graves)/2021 07 03 - Witness Citizen - %23UAPTALK Saturday Morning Surprise Episode with my friend Christoph @RealCSharp with @UAPMediaUK_h1rT2EEz4Zc - transcript (automated).pdf","Transcript Link")</f>
        <v>Transcript Link</v>
      </c>
      <c r="M215" s="2" t="str">
        <f>HYPERLINK("hhttps://files.afu.se/Downloads/Transcripts/Merged%20(Ryan%20Graves)/2021 07 03 - Witness Citizen - %23UAPTALK Saturday Morning Surprise Episode with my friend Christoph @RealCSharp with @UAPMediaUK_h1rT2EEz4Zc - transcript (automated).pdf","Transcript Link")</f>
        <v>Transcript Link</v>
      </c>
    </row>
    <row r="216" ht="135" spans="1:13">
      <c r="A216" s="1" t="s">
        <v>1030</v>
      </c>
      <c r="B216" s="1" t="s">
        <v>13</v>
      </c>
      <c r="C216" s="4" t="s">
        <v>1031</v>
      </c>
      <c r="D216" s="1" t="s">
        <v>1032</v>
      </c>
      <c r="E216" s="1" t="s">
        <v>1033</v>
      </c>
      <c r="F216" s="1" t="s">
        <v>17</v>
      </c>
      <c r="G216" s="1" t="s">
        <v>18</v>
      </c>
      <c r="H216" s="1" t="s">
        <v>19</v>
      </c>
      <c r="I216" s="1" t="s">
        <v>20</v>
      </c>
      <c r="J216" s="1" t="s">
        <v>1034</v>
      </c>
      <c r="K216" s="1" t="s">
        <v>22</v>
      </c>
      <c r="L216" s="1" t="str">
        <f>HYPERLINK("hhttps://files.afu.se/Downloads/Transcripts/Merged%20(Ryan%20Graves)/2021 07 02 - Witness Citizen - Psychological warfare, Los Alamos, Bob Lazar %23UAPactnow %23BOBLAZAR %23UAPTF %23extraterrestrial_KyhW3BHKIsE - transcript (automated).pdf","Transcript Link")</f>
        <v>Transcript Link</v>
      </c>
      <c r="M216" s="2" t="str">
        <f>HYPERLINK("hhttps://files.afu.se/Downloads/Transcripts/Merged%20(Ryan%20Graves)/2021 07 02 - Witness Citizen - Psychological warfare, Los Alamos, Bob Lazar %23UAPactnow %23BOBLAZAR %23UAPTF %23extraterrestrial_KyhW3BHKIsE - transcript (automated).pdf","Transcript Link")</f>
        <v>Transcript Link</v>
      </c>
    </row>
    <row r="217" ht="195" spans="1:13">
      <c r="A217" s="1" t="s">
        <v>1035</v>
      </c>
      <c r="B217" s="1" t="s">
        <v>13</v>
      </c>
      <c r="C217" s="4" t="s">
        <v>1036</v>
      </c>
      <c r="D217" s="1" t="s">
        <v>1037</v>
      </c>
      <c r="E217" s="1" t="s">
        <v>1038</v>
      </c>
      <c r="F217" s="1" t="s">
        <v>17</v>
      </c>
      <c r="G217" s="1" t="s">
        <v>18</v>
      </c>
      <c r="H217" s="1" t="s">
        <v>19</v>
      </c>
      <c r="I217" s="1" t="s">
        <v>20</v>
      </c>
      <c r="J217" s="1" t="s">
        <v>1039</v>
      </c>
      <c r="K217" s="1" t="s">
        <v>22</v>
      </c>
      <c r="L217" s="1" t="str">
        <f>HYPERLINK("hhttps://files.afu.se/Downloads/Transcripts/Merged%20(Ryan%20Graves)/2021 06 30 - Witness Citizen - CIA MEMO to DD of Intelligence 1952. Page 2 of UAPTF Report, 1978 French UFO Report_BommqJR3SF4 - transcript (automated).pdf","Transcript Link")</f>
        <v>Transcript Link</v>
      </c>
      <c r="M217" s="2" t="str">
        <f>HYPERLINK("hhttps://files.afu.se/Downloads/Transcripts/Merged%20(Ryan%20Graves)/2021 06 30 - Witness Citizen - CIA MEMO to DD of Intelligence 1952. Page 2 of UAPTF Report, 1978 French UFO Report_BommqJR3SF4 - transcript (automated).pdf","Transcript Link")</f>
        <v>Transcript Link</v>
      </c>
    </row>
    <row r="218" ht="135" spans="1:13">
      <c r="A218" s="1" t="s">
        <v>1040</v>
      </c>
      <c r="B218" s="1" t="s">
        <v>13</v>
      </c>
      <c r="C218" s="4" t="s">
        <v>1041</v>
      </c>
      <c r="D218" s="1" t="s">
        <v>1042</v>
      </c>
      <c r="E218" s="1" t="s">
        <v>1043</v>
      </c>
      <c r="F218" s="1" t="s">
        <v>17</v>
      </c>
      <c r="G218" s="1" t="s">
        <v>18</v>
      </c>
      <c r="H218" s="1" t="s">
        <v>19</v>
      </c>
      <c r="I218" s="1" t="s">
        <v>20</v>
      </c>
      <c r="J218" s="1" t="s">
        <v>1044</v>
      </c>
      <c r="K218" s="1" t="s">
        <v>22</v>
      </c>
      <c r="L218" s="1" t="str">
        <f>HYPERLINK("hhttps://files.afu.se/Downloads/Transcripts/Merged%20(Ryan%20Graves)/2021 06 27 - Witness Citizen - 1953 Robertson Panel Conclusions_NtG3pwrKsJQ - transcript (automated).pdf","Transcript Link")</f>
        <v>Transcript Link</v>
      </c>
      <c r="M218" s="2" t="str">
        <f>HYPERLINK("hhttps://files.afu.se/Downloads/Transcripts/Merged%20(Ryan%20Graves)/2021 06 27 - Witness Citizen - 1953 Robertson Panel Conclusions_NtG3pwrKsJQ - transcript (automated).pdf","Transcript Link")</f>
        <v>Transcript Link</v>
      </c>
    </row>
    <row r="219" ht="135" spans="1:13">
      <c r="A219" s="1" t="s">
        <v>1045</v>
      </c>
      <c r="B219" s="1" t="s">
        <v>13</v>
      </c>
      <c r="C219" s="4" t="s">
        <v>1046</v>
      </c>
      <c r="D219" s="1" t="s">
        <v>1047</v>
      </c>
      <c r="E219" s="1" t="s">
        <v>1048</v>
      </c>
      <c r="F219" s="1" t="s">
        <v>17</v>
      </c>
      <c r="G219" s="1" t="s">
        <v>18</v>
      </c>
      <c r="H219" s="1" t="s">
        <v>19</v>
      </c>
      <c r="I219" s="1" t="s">
        <v>20</v>
      </c>
      <c r="J219" s="1" t="s">
        <v>1049</v>
      </c>
      <c r="K219" s="1" t="s">
        <v>22</v>
      </c>
      <c r="L219" s="1" t="str">
        <f>HYPERLINK("hhttps://files.afu.se/Downloads/Transcripts/Merged%20(Ryan%20Graves)/2021 06 22 - Witness Citizen - 6.21.21 Cristina Gomez, UAPTF report due this week! UAP UFO talk per usual!_fPsd0_dKVw0 - transcript (automated).pdf","Transcript Link")</f>
        <v>Transcript Link</v>
      </c>
      <c r="M219" s="2" t="str">
        <f>HYPERLINK("hhttps://files.afu.se/Downloads/Transcripts/Merged%20(Ryan%20Graves)/2021 06 22 - Witness Citizen - 6.21.21 Cristina Gomez, UAPTF report due this week! UAP UFO talk per usual!_fPsd0_dKVw0 - transcript (automated).pdf","Transcript Link")</f>
        <v>Transcript Link</v>
      </c>
    </row>
    <row r="220" ht="135" spans="1:13">
      <c r="A220" s="1" t="s">
        <v>1050</v>
      </c>
      <c r="B220" s="1" t="s">
        <v>13</v>
      </c>
      <c r="C220" s="4" t="s">
        <v>1051</v>
      </c>
      <c r="D220" s="1" t="s">
        <v>1052</v>
      </c>
      <c r="E220" s="4" t="s">
        <v>1053</v>
      </c>
      <c r="F220" s="1" t="s">
        <v>17</v>
      </c>
      <c r="G220" s="1" t="s">
        <v>18</v>
      </c>
      <c r="H220" s="1" t="s">
        <v>19</v>
      </c>
      <c r="I220" s="1" t="s">
        <v>20</v>
      </c>
      <c r="J220" s="1" t="s">
        <v>1054</v>
      </c>
      <c r="K220" s="1" t="s">
        <v>22</v>
      </c>
      <c r="L220" s="1" t="str">
        <f>HYPERLINK("hhttps://files.afu.se/Downloads/Transcripts/Merged%20(Ryan%20Graves)/2021 06 20 - Witness Citizen - 6.18.21 Danny Silva, UAPTF Report, History Leason_U6sWXN7i5vY - transcript (automated).pdf","Transcript Link")</f>
        <v>Transcript Link</v>
      </c>
      <c r="M220" s="2" t="str">
        <f>HYPERLINK("hhttps://files.afu.se/Downloads/Transcripts/Merged%20(Ryan%20Graves)/2021 06 20 - Witness Citizen - 6.18.21 Danny Silva, UAPTF Report, History Leason_U6sWXN7i5vY - transcript (automated).pdf","Transcript Link")</f>
        <v>Transcript Link</v>
      </c>
    </row>
    <row r="221" ht="210" spans="1:13">
      <c r="A221" s="1" t="s">
        <v>1055</v>
      </c>
      <c r="B221" s="1" t="s">
        <v>13</v>
      </c>
      <c r="C221" s="4" t="s">
        <v>1056</v>
      </c>
      <c r="D221" s="1" t="s">
        <v>1057</v>
      </c>
      <c r="E221" s="1" t="s">
        <v>1058</v>
      </c>
      <c r="F221" s="1" t="s">
        <v>17</v>
      </c>
      <c r="G221" s="1" t="s">
        <v>18</v>
      </c>
      <c r="H221" s="1" t="s">
        <v>19</v>
      </c>
      <c r="I221" s="1" t="s">
        <v>20</v>
      </c>
      <c r="J221" s="1" t="s">
        <v>1059</v>
      </c>
      <c r="K221" s="1" t="s">
        <v>22</v>
      </c>
      <c r="L221" s="1" t="str">
        <f>HYPERLINK("hhttps://files.afu.se/Downloads/Transcripts/Merged%20(Ryan%20Graves)/2021 06 17 - Witness Citizen - 6.17.21 EP  60 Engaging the Phenomenon and Rather B Squidding.  2 Hour show today!_sZ-yKXZAmLw - transcript (automated).pdf","Transcript Link")</f>
        <v>Transcript Link</v>
      </c>
      <c r="M221" s="2" t="str">
        <f>HYPERLINK("hhttps://files.afu.se/Downloads/Transcripts/Merged%20(Ryan%20Graves)/2021 06 17 - Witness Citizen - 6.17.21 EP  60 Engaging the Phenomenon and Rather B Squidding.  2 Hour show today!_sZ-yKXZAmLw - transcript (automated).pdf","Transcript Link")</f>
        <v>Transcript Link</v>
      </c>
    </row>
    <row r="222" ht="135" spans="1:13">
      <c r="A222" s="1" t="s">
        <v>1060</v>
      </c>
      <c r="B222" s="1" t="s">
        <v>13</v>
      </c>
      <c r="C222" s="4" t="s">
        <v>1061</v>
      </c>
      <c r="D222" s="1" t="s">
        <v>1062</v>
      </c>
      <c r="E222" s="4" t="s">
        <v>1063</v>
      </c>
      <c r="F222" s="1" t="s">
        <v>17</v>
      </c>
      <c r="G222" s="1" t="s">
        <v>18</v>
      </c>
      <c r="H222" s="1" t="s">
        <v>19</v>
      </c>
      <c r="I222" s="1" t="s">
        <v>20</v>
      </c>
      <c r="J222" s="1" t="s">
        <v>1064</v>
      </c>
      <c r="K222" s="1" t="s">
        <v>22</v>
      </c>
      <c r="L222" s="1" t="str">
        <f>HYPERLINK("hhttps://files.afu.se/Downloads/Transcripts/Merged%20(Ryan%20Graves)/2021 06 11 - Witness Citizen - 6 10 21 EP  55 Jazz Shaw_OMO2qPGOetc - transcript (automated).pdf","Transcript Link")</f>
        <v>Transcript Link</v>
      </c>
      <c r="M222" s="2" t="str">
        <f>HYPERLINK("hhttps://files.afu.se/Downloads/Transcripts/Merged%20(Ryan%20Graves)/2021 06 11 - Witness Citizen - 6 10 21 EP  55 Jazz Shaw_OMO2qPGOetc - transcript (automated).pdf","Transcript Link")</f>
        <v>Transcript Link</v>
      </c>
    </row>
    <row r="223" ht="135" spans="1:13">
      <c r="A223" s="1" t="s">
        <v>1065</v>
      </c>
      <c r="B223" s="1" t="s">
        <v>13</v>
      </c>
      <c r="C223" s="4" t="s">
        <v>1066</v>
      </c>
      <c r="D223" s="1" t="s">
        <v>1067</v>
      </c>
      <c r="E223" s="1" t="s">
        <v>1068</v>
      </c>
      <c r="F223" s="1" t="s">
        <v>17</v>
      </c>
      <c r="G223" s="1" t="s">
        <v>18</v>
      </c>
      <c r="H223" s="1" t="s">
        <v>19</v>
      </c>
      <c r="I223" s="1" t="s">
        <v>20</v>
      </c>
      <c r="J223" s="1" t="s">
        <v>1069</v>
      </c>
      <c r="K223" s="1" t="s">
        <v>22</v>
      </c>
      <c r="L223" s="1" t="str">
        <f>HYPERLINK("hhttps://files.afu.se/Downloads/Transcripts/Merged%20(Ryan%20Graves)/2021 06 09 - Witness Citizen - 6.8.21 EP  53 Andy McGrillen (That UFO Podcast)_GZSIQV2qoN4 - transcript (automated).pdf","Transcript Link")</f>
        <v>Transcript Link</v>
      </c>
      <c r="M223" s="2" t="str">
        <f>HYPERLINK("hhttps://files.afu.se/Downloads/Transcripts/Merged%20(Ryan%20Graves)/2021 06 09 - Witness Citizen - 6.8.21 EP  53 Andy McGrillen (That UFO Podcast)_GZSIQV2qoN4 - transcript (automated).pdf","Transcript Link")</f>
        <v>Transcript Link</v>
      </c>
    </row>
    <row r="224" ht="135" spans="1:13">
      <c r="A224" s="1" t="s">
        <v>1070</v>
      </c>
      <c r="B224" s="1" t="s">
        <v>13</v>
      </c>
      <c r="C224" s="4" t="s">
        <v>1071</v>
      </c>
      <c r="D224" s="1" t="s">
        <v>1072</v>
      </c>
      <c r="F224" s="1" t="s">
        <v>17</v>
      </c>
      <c r="G224" s="1" t="s">
        <v>18</v>
      </c>
      <c r="H224" s="1" t="s">
        <v>19</v>
      </c>
      <c r="I224" s="1" t="s">
        <v>20</v>
      </c>
      <c r="J224" s="1" t="s">
        <v>1073</v>
      </c>
      <c r="K224" s="1" t="s">
        <v>22</v>
      </c>
      <c r="L224" s="1" t="str">
        <f>HYPERLINK("hhttps://files.afu.se/Downloads/Transcripts/Merged%20(Ryan%20Graves)/2021 06 03 - Witness Citizen - 6 03 21 EP  51 Sean Cahill__p40H1TlJvo - transcript (automated).pdf","Transcript Link")</f>
        <v>Transcript Link</v>
      </c>
      <c r="M224" s="2" t="str">
        <f>HYPERLINK("hhttps://files.afu.se/Downloads/Transcripts/Merged%20(Ryan%20Graves)/2021 06 03 - Witness Citizen - 6 03 21 EP  51 Sean Cahill__p40H1TlJvo - transcript (automated).pdf","Transcript Link")</f>
        <v>Transcript Link</v>
      </c>
    </row>
    <row r="225" ht="135" spans="1:13">
      <c r="A225" s="1" t="s">
        <v>1074</v>
      </c>
      <c r="B225" s="1" t="s">
        <v>13</v>
      </c>
      <c r="C225" s="4" t="s">
        <v>1075</v>
      </c>
      <c r="D225" s="1" t="s">
        <v>1076</v>
      </c>
      <c r="E225" s="1" t="s">
        <v>1077</v>
      </c>
      <c r="F225" s="1" t="s">
        <v>17</v>
      </c>
      <c r="G225" s="1" t="s">
        <v>18</v>
      </c>
      <c r="H225" s="1" t="s">
        <v>19</v>
      </c>
      <c r="I225" s="1" t="s">
        <v>20</v>
      </c>
      <c r="J225" s="1" t="s">
        <v>1078</v>
      </c>
      <c r="K225" s="1" t="s">
        <v>22</v>
      </c>
      <c r="L225" s="1" t="str">
        <f>HYPERLINK("hhttps://files.afu.se/Downloads/Transcripts/Merged%20(Ryan%20Graves)/2021 06 02 - Witness Citizen - 6 02 21 EP  50 Dave Partridge (Shadows of Your Mind Mag) EPISODE 50! PARTY !!_S4j2CG02W40 - transcript (automated).pdf","Transcript Link")</f>
        <v>Transcript Link</v>
      </c>
      <c r="M225" s="2" t="str">
        <f>HYPERLINK("hhttps://files.afu.se/Downloads/Transcripts/Merged%20(Ryan%20Graves)/2021 06 02 - Witness Citizen - 6 02 21 EP  50 Dave Partridge (Shadows of Your Mind Mag) EPISODE 50! PARTY !!_S4j2CG02W40 - transcript (automated).pdf","Transcript Link")</f>
        <v>Transcript Link</v>
      </c>
    </row>
    <row r="226" ht="135" spans="1:13">
      <c r="A226" s="1" t="s">
        <v>1074</v>
      </c>
      <c r="B226" s="1" t="s">
        <v>13</v>
      </c>
      <c r="C226" s="4" t="s">
        <v>1079</v>
      </c>
      <c r="D226" s="1" t="s">
        <v>1080</v>
      </c>
      <c r="F226" s="1" t="s">
        <v>17</v>
      </c>
      <c r="G226" s="1" t="s">
        <v>18</v>
      </c>
      <c r="H226" s="1" t="s">
        <v>19</v>
      </c>
      <c r="I226" s="1" t="s">
        <v>20</v>
      </c>
      <c r="J226" s="1" t="s">
        <v>1081</v>
      </c>
      <c r="K226" s="1" t="s">
        <v>22</v>
      </c>
      <c r="L226" s="1" t="str">
        <f>HYPERLINK("hhttps://files.afu.se/Downloads/Transcripts/Merged%20(Ryan%20Graves)/2021 06 02 - Witness Citizen - 6 01 21 EP  49 Steven Greenstreet (Basement Office). UFO Twitter Question of the day,  Activism_YNWTHdGwtHg - transcript (automated).pdf","Transcript Link")</f>
        <v>Transcript Link</v>
      </c>
      <c r="M226" s="2" t="str">
        <f>HYPERLINK("hhttps://files.afu.se/Downloads/Transcripts/Merged%20(Ryan%20Graves)/2021 06 02 - Witness Citizen - 6 01 21 EP  49 Steven Greenstreet (Basement Office). UFO Twitter Question of the day,  Activism_YNWTHdGwtHg - transcript (automated).pdf","Transcript Link")</f>
        <v>Transcript Link</v>
      </c>
    </row>
    <row r="227" ht="135" spans="1:13">
      <c r="A227" s="1" t="s">
        <v>1082</v>
      </c>
      <c r="B227" s="1" t="s">
        <v>13</v>
      </c>
      <c r="C227" s="4" t="s">
        <v>1083</v>
      </c>
      <c r="D227" s="1" t="s">
        <v>1084</v>
      </c>
      <c r="F227" s="1" t="s">
        <v>17</v>
      </c>
      <c r="G227" s="1" t="s">
        <v>18</v>
      </c>
      <c r="H227" s="1" t="s">
        <v>19</v>
      </c>
      <c r="I227" s="1" t="s">
        <v>20</v>
      </c>
      <c r="J227" s="1" t="s">
        <v>1085</v>
      </c>
      <c r="K227" s="1" t="s">
        <v>22</v>
      </c>
      <c r="L227" s="1" t="str">
        <f>HYPERLINK("hhttps://files.afu.se/Downloads/Transcripts/Merged%20(Ryan%20Graves)/2021 05 25 - Witness Citizen - 5 25 2021 Episode 43  Graeme Rendall_yF9S24PD9yk - transcript (automated).pdf","Transcript Link")</f>
        <v>Transcript Link</v>
      </c>
      <c r="M227" s="2" t="str">
        <f>HYPERLINK("hhttps://files.afu.se/Downloads/Transcripts/Merged%20(Ryan%20Graves)/2021 05 25 - Witness Citizen - 5 25 2021 Episode 43  Graeme Rendall_yF9S24PD9yk - transcript (automated).pdf","Transcript Link")</f>
        <v>Transcript Link</v>
      </c>
    </row>
    <row r="228" ht="135" spans="1:13">
      <c r="A228" s="1" t="s">
        <v>1082</v>
      </c>
      <c r="B228" s="1" t="s">
        <v>13</v>
      </c>
      <c r="C228" s="4" t="s">
        <v>1086</v>
      </c>
      <c r="D228" s="1" t="s">
        <v>1087</v>
      </c>
      <c r="F228" s="1" t="s">
        <v>17</v>
      </c>
      <c r="G228" s="1" t="s">
        <v>18</v>
      </c>
      <c r="H228" s="1" t="s">
        <v>19</v>
      </c>
      <c r="I228" s="1" t="s">
        <v>20</v>
      </c>
      <c r="J228" s="1" t="s">
        <v>1088</v>
      </c>
      <c r="K228" s="1" t="s">
        <v>22</v>
      </c>
      <c r="L228" s="1" t="str">
        <f>HYPERLINK("hhttps://files.afu.se/Downloads/Transcripts/Merged%20(Ryan%20Graves)/2021 05 25 - Witness Citizen - 5 25 21 Episode 42  Christopher Wolford_jurFGYse5ug - transcript (automated).pdf","Transcript Link")</f>
        <v>Transcript Link</v>
      </c>
      <c r="M228" s="2" t="str">
        <f>HYPERLINK("hhttps://files.afu.se/Downloads/Transcripts/Merged%20(Ryan%20Graves)/2021 05 25 - Witness Citizen - 5 25 21 Episode 42  Christopher Wolford_jurFGYse5ug - transcript (automated).pdf","Transcript Link")</f>
        <v>Transcript Link</v>
      </c>
    </row>
    <row r="229" ht="135" spans="1:13">
      <c r="A229" s="1" t="s">
        <v>1089</v>
      </c>
      <c r="B229" s="1" t="s">
        <v>13</v>
      </c>
      <c r="C229" s="4" t="s">
        <v>1090</v>
      </c>
      <c r="D229" s="1" t="s">
        <v>1091</v>
      </c>
      <c r="E229" s="1" t="s">
        <v>1092</v>
      </c>
      <c r="F229" s="1" t="s">
        <v>17</v>
      </c>
      <c r="G229" s="1" t="s">
        <v>18</v>
      </c>
      <c r="H229" s="1" t="s">
        <v>19</v>
      </c>
      <c r="I229" s="1" t="s">
        <v>20</v>
      </c>
      <c r="J229" s="1" t="s">
        <v>1093</v>
      </c>
      <c r="K229" s="1" t="s">
        <v>22</v>
      </c>
      <c r="L229" s="1" t="str">
        <f>HYPERLINK("hhttps://files.afu.se/Downloads/Transcripts/Merged%20(Ryan%20Graves)/2021 05 23 - Witness Citizen - 5 23 2021 EP  40 featuring guest Katie Foster_HtNhJxivjgQ - transcript (automated).pdf","Transcript Link")</f>
        <v>Transcript Link</v>
      </c>
      <c r="M229" s="2" t="str">
        <f>HYPERLINK("hhttps://files.afu.se/Downloads/Transcripts/Merged%20(Ryan%20Graves)/2021 05 23 - Witness Citizen - 5 23 2021 EP  40 featuring guest Katie Foster_HtNhJxivjgQ - transcript (automated).pdf","Transcript Link")</f>
        <v>Transcript Link</v>
      </c>
    </row>
  </sheetData>
  <hyperlinks>
    <hyperlink ref="C2" r:id="rId1" display="https://youtu.be/yWq2K63RfE0"/>
    <hyperlink ref="C3" r:id="rId2" display="https://youtu.be/Fjp-sloOA3o"/>
    <hyperlink ref="C4" r:id="rId3" display="https://youtu.be/epWiz8WXzUw"/>
    <hyperlink ref="C5" r:id="rId4" display="https://youtu.be/WLDD5QsRV7E"/>
    <hyperlink ref="C6" r:id="rId5" display="https://youtu.be/J6gbCb-_gIs"/>
    <hyperlink ref="C7" r:id="rId6" display="https://youtu.be/alVvzS2KUEE"/>
    <hyperlink ref="C8" r:id="rId7" display="https://youtu.be/CRSN4WR2Mbg"/>
    <hyperlink ref="C9" r:id="rId8" display="https://youtu.be/MJYOQPSQ8VI"/>
    <hyperlink ref="C10" r:id="rId9" display="https://youtu.be/hUqsIYrExJY"/>
    <hyperlink ref="C11" r:id="rId10" display="https://youtu.be/j_9sOH_nM8E"/>
    <hyperlink ref="C12" r:id="rId11" display="https://youtu.be/N6ak37D0BuQ"/>
    <hyperlink ref="C13" r:id="rId12" display="https://youtu.be/UCON9-tlUCQ"/>
    <hyperlink ref="C14" r:id="rId13" display="https://youtu.be/Xc6ChyfFAAY"/>
    <hyperlink ref="C15" r:id="rId14" display="https://youtu.be/IdlcFZ_h-PQ"/>
    <hyperlink ref="C16" r:id="rId15" display="https://youtu.be/pH1ZV4mewj8"/>
    <hyperlink ref="C17" r:id="rId16" display="https://youtu.be/RLKYdCyeuMA"/>
    <hyperlink ref="C18" r:id="rId17" display="https://youtu.be/F4paw21PEGY"/>
    <hyperlink ref="C19" r:id="rId18" display="https://youtu.be/zytg7jSvYI0"/>
    <hyperlink ref="C20" r:id="rId19" display="https://youtu.be/LHrdxhyc0HA"/>
    <hyperlink ref="C21" r:id="rId20" display="https://youtu.be/6E4TXS22s_Q"/>
    <hyperlink ref="C22" r:id="rId21" display="https://youtu.be/geWLMF52R-Y"/>
    <hyperlink ref="C23" r:id="rId22" display="https://youtu.be/j6B28a0yhaE"/>
    <hyperlink ref="C24" r:id="rId23" display="https://youtu.be/GYuZo-ESNkw"/>
    <hyperlink ref="C25" r:id="rId24" display="https://youtu.be/dJ3ce_Yr8VE"/>
    <hyperlink ref="C26" r:id="rId25" display="https://youtu.be/rmZdPVFhoRQ"/>
    <hyperlink ref="C27" r:id="rId26" display="https://youtu.be/8EaKB0XP9Rw"/>
    <hyperlink ref="C28" r:id="rId27" display="https://youtu.be/aemIalV0lII"/>
    <hyperlink ref="C29" r:id="rId28" display="https://youtu.be/waBYj7V_uW8"/>
    <hyperlink ref="C30" r:id="rId29" display="https://youtu.be/lVZD29lmOQ4"/>
    <hyperlink ref="C31" r:id="rId30" display="https://youtu.be/qnBpGd9m2-s"/>
    <hyperlink ref="C32" r:id="rId31" display="https://youtu.be/JZZ42dg-n7Q"/>
    <hyperlink ref="C33" r:id="rId32" display="https://youtu.be/zw1L7wOaW4k"/>
    <hyperlink ref="C34" r:id="rId33" display="https://youtu.be/Dmwn8YreYU8"/>
    <hyperlink ref="C35" r:id="rId34" display="https://youtu.be/TkNGyVDFQNE"/>
    <hyperlink ref="C36" r:id="rId35" display="https://youtu.be/hCfrN1B4kXU"/>
    <hyperlink ref="C37" r:id="rId36" display="https://youtu.be/IlCFHXYcCpk"/>
    <hyperlink ref="C38" r:id="rId37" display="https://youtu.be/DLi3-lBjm8o"/>
    <hyperlink ref="C39" r:id="rId38" display="https://youtu.be/Ofdh5oJOefk"/>
    <hyperlink ref="C40" r:id="rId39" display="https://youtu.be/qAxLNHhItNg"/>
    <hyperlink ref="C41" r:id="rId40" display="https://youtu.be/8A8nXRcni5o"/>
    <hyperlink ref="C42" r:id="rId41" display="https://youtu.be/4oOm2zfn8Wk"/>
    <hyperlink ref="C43" r:id="rId42" display="https://youtu.be/iVWJDXEWYxo"/>
    <hyperlink ref="C44" r:id="rId43" display="https://youtu.be/kyZDz-qKqlE"/>
    <hyperlink ref="C45" r:id="rId44" display="https://youtu.be/UGAp4JtLiSI"/>
    <hyperlink ref="C46" r:id="rId45" display="https://youtu.be/QX2F9MwJhG8"/>
    <hyperlink ref="C47" r:id="rId46" display="https://youtu.be/SakePbRvuzk"/>
    <hyperlink ref="C48" r:id="rId47" display="https://youtu.be/EtG0qw1JwOs"/>
    <hyperlink ref="C49" r:id="rId48" display="https://youtu.be/i1sxtoIOacc"/>
    <hyperlink ref="C50" r:id="rId49" display="https://youtu.be/ir5IWbfwi1s"/>
    <hyperlink ref="C51" r:id="rId50" display="https://youtu.be/YN6kx60Rvjw"/>
    <hyperlink ref="C52" r:id="rId51" display="https://youtu.be/xqWfNtkYQRo"/>
    <hyperlink ref="C53" r:id="rId52" display="https://youtu.be/vyc3xtQvzoc"/>
    <hyperlink ref="E53" r:id="rId53" display="https://spacewolfresearch.com/"/>
    <hyperlink ref="C54" r:id="rId54" display="https://youtu.be/4jnrQTqJ8yc"/>
    <hyperlink ref="C55" r:id="rId55" display="https://youtu.be/_URl3TNgQMA"/>
    <hyperlink ref="C56" r:id="rId56" display="https://youtu.be/j28abGJBI4g"/>
    <hyperlink ref="C57" r:id="rId57" display="https://youtu.be/h0u_arA9tYI"/>
    <hyperlink ref="C58" r:id="rId58" display="https://youtu.be/w0CIr8w2b0U"/>
    <hyperlink ref="C59" r:id="rId59" display="https://youtu.be/Y0lciP030Z4"/>
    <hyperlink ref="C60" r:id="rId60" display="https://youtu.be/zgwQsYeCsNo"/>
    <hyperlink ref="C61" r:id="rId61" display="https://youtu.be/eu86Z3yayAE"/>
    <hyperlink ref="E61" r:id="rId62" display="https://www.nytimes.com/2022/05/10/us/politics/ufo-sightings-house-hearing.html&#13;&#10;&#13;&#10;https://www.politico.com/news/2022/05/16/intelligence-agencies-congress-ufo-hearing-00032713&#13;&#10;&#13;&#10;Vinnie, Zignal, Quantum Wytch, Jay Christopher King and more joining the show for a mystery science theater 3000 congressional hearing extravaganza"/>
    <hyperlink ref="C62" r:id="rId63" display="https://youtu.be/GIJyMXeNt3E"/>
    <hyperlink ref="C63" r:id="rId64" display="https://youtu.be/EE4piP8pvrQ"/>
    <hyperlink ref="E63" r:id="rId65" display="https://www.patreon.com/Witnesscitizen&#13;&#10;&#13;&#10;https://youtu.be/qCDwN3x3KPs&#13;&#10;https://youtu.be/eu86Z3yayAE&#13;&#10;&#13;&#10;Jay Christopher King&#13;&#10;co-founder, The Experiencer Group&#13;&#10;www.theexperiencergroup.com&#13;&#10;@ForExperiencers&#13;&#10;@JayCKing78"/>
    <hyperlink ref="C64" r:id="rId66" display="https://youtu.be/qCDwN3x3KPs"/>
    <hyperlink ref="E64" r:id="rId67" display="https://www.nytimes.com/2022/05/10/us/politics/ufo-sightings-house-hearing.html"/>
    <hyperlink ref="C65" r:id="rId68" display="https://youtu.be/rC5QtfBefMw"/>
    <hyperlink ref="E65" r:id="rId69" display="https://youtu.be/QawDa0-UlnA"/>
    <hyperlink ref="C66" r:id="rId70" display="https://youtu.be/GHjt1seviu4"/>
    <hyperlink ref="C67" r:id="rId71" display="https://youtu.be/MP4h6wdVj9E"/>
    <hyperlink ref="C68" r:id="rId72" display="https://youtu.be/gSF9ME3f9ZM"/>
    <hyperlink ref="E68" r:id="rId73" display="https://www.patreon.com/Witnesscitizen&#13;&#10;&#13;&#10;https://www.politico.com/news/2022/05/02/ufo-briefings-congress-pentagon-00029315"/>
    <hyperlink ref="C69" r:id="rId74" display="https://youtu.be/7JiOw-MP8LQ"/>
    <hyperlink ref="C70" r:id="rId75" display="https://youtu.be/4Vt8LyLWCeQ"/>
    <hyperlink ref="E70" r:id="rId76" display="https://www.jamestunney.com/&#13;&#10;&#13;&#10;&#13;&#10;https://www.amazon.com/James-Tunney/e/B07SMVWXS9&#13;&#10;&#13;&#10;Check website to learn more on his beautiful artwork, books, and interviews&#13;&#10;&#13;&#10;Jay Christopher King&#13;&#10;co-founder, The Experiencer Group&#13;&#10;www.theexperiencergroup.com&#13;&#10;@ForExperiencers&#13;&#10;@JayCKing78"/>
    <hyperlink ref="C71" r:id="rId77" display="https://youtu.be/hobd4LgJOFU"/>
    <hyperlink ref="C72" r:id="rId78" display="https://youtu.be/x59He3HuSGw"/>
    <hyperlink ref="E72" r:id="rId79" display="https://www.patreon.com/Witnesscitizen&#13;&#10;&#13;&#10;https://www.amazon.com/dp/B09YYFBH6R&#13;&#10;&#13;&#10;@witnesscitizen&#13;&#10;@Borders750&#13;&#10;@JayCKing78"/>
    <hyperlink ref="C73" r:id="rId80" display="https://youtu.be/N0vUqaM_Vk0"/>
    <hyperlink ref="E73" r:id="rId81" display="https://medium.com/@nickmadrid68/uap-the-classified-briefings-77ba6a57b6fe&#13;&#10;&#13;&#10;https://youtu.be/4EngxwxSVzw&#13;&#10;&#13;&#10;https://youtu.be/EGoZ4tUgUQA&#13;&#10;&#13;&#10;https://archive.org/details/project-blue-book?query=Triangle&amp;sin=TXT&amp;sort=-week&#13;&#10;&#13;&#10;https://weartv.com/news/local/florida-man-captures-video-of-ufo-sighting-in-gulf-breeze&#13;&#10;&#13;&#10;https://www.the-sun.com/news/us-news/2947222/triangle-shaped-ufo-international-space-station-aircraft-100-alien/"/>
    <hyperlink ref="C74" r:id="rId82" display="https://youtu.be/ZD0fgbYCMeg"/>
    <hyperlink ref="E74" r:id="rId83" display="https://www.patreon.com/Witnesscitizen&#10;&#10;https://thedebrief.org/scooping-interstellar-fragments-from-the-ocean-floor/&#13;&#10;&#13;&#10;https://www.cbc.ca/amp/1.6428188&#13;&#10;&#13;&#10;https://www.nbcnews.com/news/amp/ncna1287199&#13;&#10;&#13;&#10;https://www.kwch.com/2022/04/07/out-this-world-rice-county-town-working-become-next-roswell/"/>
    <hyperlink ref="C75" r:id="rId84" display="https://youtu.be/FlazPFCpZmA"/>
    <hyperlink ref="E75" r:id="rId85" display="https://www.patreon.com/Witnesscitizen&#13;&#10;&#13;&#10;This video is strictly dedicated to be a &quot;how to&quot; guide for using the archives website of blue book files and showing you how else and where else you can find ufo files.&#13;&#10;&#13;&#10;All the files for the upcoming discussion will be found here https://www.witnesscitizen.com/ufo-research-tools"/>
    <hyperlink ref="C76" r:id="rId86" display="https://youtu.be/DkAbrQ4EjY4"/>
    <hyperlink ref="C77" r:id="rId87" display="https://youtu.be/zAgIc3SnWeI"/>
    <hyperlink ref="C78" r:id="rId88" display="https://youtu.be/eMm3Zpqf10Y"/>
    <hyperlink ref="C79" r:id="rId89" display="https://youtu.be/QinEPeL44YE"/>
    <hyperlink ref="E79" r:id="rId90" display="https://thedebrief.org/sex-lies-and-ufos-pentagons-head-of-counterintelligence-and-security-ousted/&#13;&#10;&#13;&#10;&#13;&#10;Donate: https://www.patreon.com/Witnesscitizen&#13;&#10;&#13;&#10;With Jay Christopher King&#13;&#10;Jay Christopher King&#13;&#10;co-founder, The Experiencer Group&#13;&#10;www.theexperiencergroup.com&#13;&#10;@ForExperiencers&#13;&#10;@JayCKing78"/>
    <hyperlink ref="C80" r:id="rId91" display="https://youtu.be/hRLAs-z__Nk"/>
    <hyperlink ref="C81" r:id="rId92" display="https://youtu.be/W-oVLzdpUTM"/>
    <hyperlink ref="C82" r:id="rId93" display="https://youtu.be/gxckVoEGv_s"/>
    <hyperlink ref="C83" r:id="rId94" display="https://youtu.be/8BZ-7lxbSc0"/>
    <hyperlink ref="C84" r:id="rId95" display="https://youtu.be/vjYf7w1YFpQ"/>
    <hyperlink ref="C85" r:id="rId96" display="https://youtu.be/bAWQDYJg_gQ"/>
    <hyperlink ref="C86" r:id="rId97" display="https://youtu.be/XbxeeKHUlOQ"/>
    <hyperlink ref="C87" r:id="rId98" display="https://youtu.be/w6U2VLe1Loo"/>
    <hyperlink ref="E87" r:id="rId99" display="https://www.military.com/daily-news/2022/03/07/how-believers-paranormal-birthed-pentagons-new-hunt-ufos.html/amp&#13;&#10;&#13;&#10;Skinwalkers at the Pentagon: An Insiders' Account of the Secret Government UFO Program&#13;&#10;&#13;&#10;https://www.amazon.com/Skinwalkers-Pentagon-Insiders-Account-Government/dp/B09HR54GQF/ref=nodl_&#13;&#10;&#13;&#10;&#13;&#10;https://www.simonandschuster.com/books/Hunt-for-the-Skinwalker/Colm-A-Kelleher/9781416505211"/>
    <hyperlink ref="C88" r:id="rId100" display="https://youtu.be/SB_VjMmKrjc"/>
    <hyperlink ref="C89" r:id="rId101" display="https://youtu.be/2iRDI3pYQG8"/>
    <hyperlink ref="C90" r:id="rId102" display="https://youtu.be/i7XFwIXktD0"/>
    <hyperlink ref="C91" r:id="rId103" display="https://youtu.be/V4GA2xic3ec"/>
    <hyperlink ref="C92" r:id="rId104" display="https://youtu.be/wjkslzKHnm0"/>
    <hyperlink ref="C93" r:id="rId105" display="https://youtu.be/phlFOvkV7h8"/>
    <hyperlink ref="C94" r:id="rId106" display="https://youtu.be/HAXci_OWAHY"/>
    <hyperlink ref="E94" r:id="rId107" display="https://youtu.be/BpqnNX9j4Qo&#13;&#10;&#13;&#10;https://community.theexperiencergroup.com/signup"/>
    <hyperlink ref="C95" r:id="rId108" display="https://youtu.be/EZKD4RIzfTU"/>
    <hyperlink ref="C96" r:id="rId109" display="https://youtu.be/cxGy_uSlHEY"/>
    <hyperlink ref="C97" r:id="rId110" display="https://youtu.be/QLCMFJofbX4"/>
    <hyperlink ref="C98" r:id="rId111" display="https://youtu.be/ZFiZexGiJTw"/>
    <hyperlink ref="C99" r:id="rId112" display="https://youtu.be/FruDOy-zDqA"/>
    <hyperlink ref="C100" r:id="rId113" display="https://youtu.be/UTGebFhxdAg"/>
    <hyperlink ref="E100" r:id="rId114" display="https://www.bonfire.com/woo-woo-1/&#13;&#10;https://www.patreon.com/Witnesscitizen?utm_medium=social&amp;utm_source=twitter&amp;utm_campaign=creatorshare"/>
    <hyperlink ref="C101" r:id="rId115" display="https://youtu.be/xsC0doFMQFY"/>
    <hyperlink ref="E101" r:id="rId114" display="https://www.bonfire.com/woo-woo-1/&#13;&#10;https://www.patreon.com/Witnesscitizen?utm_medium=social&amp;utm_source=twitter&amp;utm_campaign=creatorshare"/>
    <hyperlink ref="C102" r:id="rId116" display="https://youtu.be/M6tJrdBrjvA"/>
    <hyperlink ref="C103" r:id="rId117" display="https://youtu.be/I4IvppNkAc4"/>
    <hyperlink ref="C104" r:id="rId118" display="https://youtu.be/LgpJl1FVaaQ"/>
    <hyperlink ref="C105" r:id="rId119" display="https://youtu.be/Ekxmnm0nX7A"/>
    <hyperlink ref="E105" r:id="rId120" display="https://www.remoteviewed.com/&#13;&#10;&#13;&#10;amazon:&#13;&#10;https://www.amazon.com/Daz-Smith/e/B00JPBC2N8%3Fref=dbs_a_mng_rwt_scns_share&#13;&#10;&#13;&#10;Except from site:&#13;&#10;&#13;&#10;Welcome, My name is Daz Smith. I am a long-time Remote Viewer based in the U.K. with well over two decades of RV practice &amp; research.  It is my personal goal to disseminate and make available as much remote viewing information, resources, history, documentation and examples to everyone.If you are looking for information on Remote Viewing you have come to the right place.&#13;&#10;&#13;&#10;This website has the most documents, RV sessions/results and resources available online for you to share. Still interested then read on, enclosed you will find; Free manuals and guides, links, history, the major remote viewers, targets, Official CIA FOIA files and best of all – actual examples  from active civilian and the Military remote viewers involved in the project Star Gate unit."/>
    <hyperlink ref="C106" r:id="rId121" display="https://youtu.be/ZEppQ0ot7Y8"/>
    <hyperlink ref="C107" r:id="rId122" display="https://youtu.be/byh4jYInoQA"/>
    <hyperlink ref="C108" r:id="rId123" display="https://youtu.be/pVWr4czXO_g"/>
    <hyperlink ref="C109" r:id="rId124" display="https://youtu.be/pVNBg8GZkPI"/>
    <hyperlink ref="C110" r:id="rId125" display="https://youtu.be/kCwIX-KBn04"/>
    <hyperlink ref="C111" r:id="rId126" display="https://youtu.be/CCAb2SW5rlw"/>
    <hyperlink ref="C112" r:id="rId127" display="https://youtu.be/pTSPFQ5058A"/>
    <hyperlink ref="C113" r:id="rId128" display="https://youtu.be/hX2tp4vdiRU"/>
    <hyperlink ref="C114" r:id="rId129" display="https://youtu.be/oiiThdJuWmU"/>
    <hyperlink ref="C115" r:id="rId130" display="https://youtu.be/t61Rf0LwdxA"/>
    <hyperlink ref="C116" r:id="rId131" display="https://youtu.be/fa5QbP9PioA"/>
    <hyperlink ref="C117" r:id="rId132" display="https://youtu.be/KPTPDL3D0tw"/>
    <hyperlink ref="C118" r:id="rId133" display="https://youtu.be/twTwVCd5ODM"/>
    <hyperlink ref="C119" r:id="rId134" display="https://youtu.be/F8fhRl1Ibac"/>
    <hyperlink ref="C120" r:id="rId135" display="https://youtu.be/QzmHJdNAmb4"/>
    <hyperlink ref="C121" r:id="rId136" display="https://youtu.be/6iYBkXFZBOM"/>
    <hyperlink ref="C122" r:id="rId137" display="https://youtu.be/NX0OsKCGIAA"/>
    <hyperlink ref="C123" r:id="rId138" display="https://youtu.be/iw0lC4AkVzQ"/>
    <hyperlink ref="C124" r:id="rId139" display="https://youtu.be/Gr2whzSVZmM"/>
    <hyperlink ref="C125" r:id="rId140" display="https://youtu.be/emOTUcM3yrw"/>
    <hyperlink ref="C126" r:id="rId141" display="https://youtu.be/2u5BfOAkXOA"/>
    <hyperlink ref="C127" r:id="rId142" display="https://youtu.be/icNsO27vwRU"/>
    <hyperlink ref="C128" r:id="rId143" display="https://youtu.be/TjeWwoyzb5E"/>
    <hyperlink ref="C129" r:id="rId144" display="https://youtu.be/0cFF-HGNmyM"/>
    <hyperlink ref="C130" r:id="rId145" display="https://youtu.be/2GyFt3qXPgM"/>
    <hyperlink ref="C131" r:id="rId146" display="https://youtu.be/j_brfm-9yqI"/>
    <hyperlink ref="C132" r:id="rId147" display="https://youtu.be/z_3FxD7KkMY"/>
    <hyperlink ref="C133" r:id="rId148" display="https://youtu.be/JtBhK4HmjqI"/>
    <hyperlink ref="C134" r:id="rId149" display="https://youtu.be/qdOUXDfj4ig"/>
    <hyperlink ref="C135" r:id="rId150" display="https://youtu.be/CAnHARnO05g"/>
    <hyperlink ref="C136" r:id="rId151" display="https://youtu.be/NWrTxo7guTQ"/>
    <hyperlink ref="C137" r:id="rId152" display="https://youtu.be/LMdk2FObQlM"/>
    <hyperlink ref="C138" r:id="rId153" display="https://youtu.be/KscY0219sDw"/>
    <hyperlink ref="C139" r:id="rId154" display="https://youtu.be/IOyh6dzc6FM"/>
    <hyperlink ref="C140" r:id="rId155" display="https://youtu.be/zA9gkm-mR_o"/>
    <hyperlink ref="C141" r:id="rId156" display="https://youtu.be/xsuYnbJX7a0"/>
    <hyperlink ref="C142" r:id="rId157" display="https://youtu.be/pOyvfNG9Ox4"/>
    <hyperlink ref="C143" r:id="rId158" display="https://youtu.be/JtXh4bCvNyY"/>
    <hyperlink ref="C144" r:id="rId159" display="https://youtu.be/rNpckPYi-kA"/>
    <hyperlink ref="C145" r:id="rId160" display="https://youtu.be/VRj819NuK5c"/>
    <hyperlink ref="C146" r:id="rId161" display="https://youtu.be/2Tb3qT2pXGY"/>
    <hyperlink ref="C147" r:id="rId162" display="https://youtu.be/cNc0NGjQxAo"/>
    <hyperlink ref="C148" r:id="rId163" display="https://youtu.be/P0YMU-LAGsc"/>
    <hyperlink ref="C149" r:id="rId164" display="https://youtu.be/diB34koIK2o"/>
    <hyperlink ref="C150" r:id="rId165" display="https://youtu.be/MZEwTXfQstk"/>
    <hyperlink ref="E150" r:id="rId166" display="https://geni.us/TheObservers"/>
    <hyperlink ref="C151" r:id="rId167" display="https://youtu.be/bURojG-0PpY"/>
    <hyperlink ref="C152" r:id="rId168" display="https://youtu.be/lNkBxkPoUw8"/>
    <hyperlink ref="C153" r:id="rId169" display="https://youtu.be/Dhr_LAn2yos"/>
    <hyperlink ref="C154" r:id="rId170" display="https://youtu.be/3ZKYOCH5UKM"/>
    <hyperlink ref="C155" r:id="rId171" display="https://youtu.be/O2tKw3XXkAE"/>
    <hyperlink ref="C156" r:id="rId172" display="https://youtu.be/CQyROTedZ9g"/>
    <hyperlink ref="E156" r:id="rId173" display="https://drive.google.com/drive/folders/1bIbDCyLkDkGAad2Qrx2DiT5mOKtYYITC?usp=sharing"/>
    <hyperlink ref="C157" r:id="rId174" display="https://youtu.be/r36ZpknWPTM"/>
    <hyperlink ref="C158" r:id="rId175" display="https://youtu.be/qwZCk2Po7So"/>
    <hyperlink ref="C159" r:id="rId176" display="https://youtu.be/2sENPgNh3Vk"/>
    <hyperlink ref="E159" r:id="rId177" display="https://www.saffm.hq.af.mil/FM-Resources/Budget/"/>
    <hyperlink ref="C160" r:id="rId178" display="https://youtu.be/kmZ1oMrIKF4"/>
    <hyperlink ref="C161" r:id="rId179" display="https://youtu.be/mMJz5vd56N8"/>
    <hyperlink ref="C162" r:id="rId180" display="https://youtu.be/r20W4q5hwMk"/>
    <hyperlink ref="C163" r:id="rId181" display="https://youtu.be/ielWwz_c9hc"/>
    <hyperlink ref="C164" r:id="rId182" display="https://youtu.be/6y6_Zy8dYNk"/>
    <hyperlink ref="C165" r:id="rId183" display="https://youtu.be/bAGh3m8r-KU"/>
    <hyperlink ref="C166" r:id="rId184" display="https://youtu.be/WRw4O8B29Vs"/>
    <hyperlink ref="C167" r:id="rId185" display="https://youtu.be/XRFaRON7XaE"/>
    <hyperlink ref="E167" r:id="rId186" display="https://youtu.be/hbfYpZOGTYI"/>
    <hyperlink ref="C168" r:id="rId187" display="https://youtu.be/x9fOx3BgI90"/>
    <hyperlink ref="C169" r:id="rId188" display="https://youtu.be/SfL729BELZs"/>
    <hyperlink ref="E169" r:id="rId189" display="https://www.witnesscitizen.com/witness-files/593h9v6nu716twkjp0fuavsev8ggyx&#10;&#10;https://youtu.be/78_ypoXVLGs&#10;&#10;Joe:&#10;Electrical Engineer with a bachelor degree in electrical engineering as well as a master of science in electrical engineering. 6.5 years of work experience in the electric utility industry in operations"/>
    <hyperlink ref="C170" r:id="rId190" display="https://youtu.be/L6xFJrVD_Ps"/>
    <hyperlink ref="C171" r:id="rId191" display="https://youtu.be/qvTn1lUL7HM"/>
    <hyperlink ref="C172" r:id="rId192" display="https://youtu.be/BL5eC7a-Kf0"/>
    <hyperlink ref="E172" r:id="rId193" display="https://www.theexperiencergroup.com/"/>
    <hyperlink ref="C173" r:id="rId194" display="https://youtu.be/zmJEORLoFew"/>
    <hyperlink ref="C174" r:id="rId195" display="https://youtu.be/GfRwD3TII2E"/>
    <hyperlink ref="C175" r:id="rId196" display="https://youtu.be/wjVt5D13E6E"/>
    <hyperlink ref="C176" r:id="rId197" display="https://youtu.be/ZHhDtdEXOC8"/>
    <hyperlink ref="C177" r:id="rId198" display="https://youtu.be/uUrX_JoKnro"/>
    <hyperlink ref="E177" r:id="rId199" display="https://www.nytimes.com/2021/05/21/special-series/harry-reid-ufo.html&#13;&#10;&#13;&#10;We still don’t know what they are — but we may be close to finding out."/>
    <hyperlink ref="C178" r:id="rId200" display="https://youtu.be/dE_cusmqgPo"/>
    <hyperlink ref="C179" r:id="rId201" display="https://youtu.be/yspONHgZ7kc"/>
    <hyperlink ref="C180" r:id="rId202" display="https://youtu.be/cUEpg-k4Cro"/>
    <hyperlink ref="C181" r:id="rId203" display="https://youtu.be/SNQNV4JjBTg"/>
    <hyperlink ref="C182" r:id="rId204" display="https://youtu.be/rm6UC6z_D1w"/>
    <hyperlink ref="C183" r:id="rId205" display="https://youtu.be/6G8ZZ6p5bBc"/>
    <hyperlink ref="C184" r:id="rId206" display="https://youtu.be/s1xXQIT2MBk"/>
    <hyperlink ref="C185" r:id="rId207" display="https://youtu.be/eIIqi5VsCaU"/>
    <hyperlink ref="E185" r:id="rId208" display="https://en.wikipedia.org/wiki/James_E._McDonald&#10;https://speccoll.library.arizona.edu/collections/james-e-mcdonald-papers&#10;https://www.hep.princeton.edu//~mcdonald/JEMcDonald/bib_jem.pdf"/>
    <hyperlink ref="C186" r:id="rId209" display="https://youtu.be/-u7BNMqjKoY"/>
    <hyperlink ref="C187" r:id="rId210" display="https://youtu.be/9_4BZBnRFf4"/>
    <hyperlink ref="C188" r:id="rId211" display="https://youtu.be/ug-SnmbfJaA"/>
    <hyperlink ref="C189" r:id="rId212" display="https://youtu.be/l0y_pzel2ig"/>
    <hyperlink ref="C190" r:id="rId213" display="https://youtu.be/dfYVGBRQPOE"/>
    <hyperlink ref="C191" r:id="rId214" display="https://youtu.be/sozZZx3D35E"/>
    <hyperlink ref="C192" r:id="rId215" display="https://youtu.be/Bsl0Gpk9OBk"/>
    <hyperlink ref="C193" r:id="rId216" display="https://youtu.be/Ko7LsUGHVcU"/>
    <hyperlink ref="C194" r:id="rId217" display="https://youtu.be/uH884lOjXLc"/>
    <hyperlink ref="C195" r:id="rId218" display="https://youtu.be/50Tdd3Vdf2o"/>
    <hyperlink ref="C196" r:id="rId219" display="https://youtu.be/WqEC-UwaGE8"/>
    <hyperlink ref="C197" r:id="rId220" display="https://youtu.be/LHloC60vBAQ"/>
    <hyperlink ref="C198" r:id="rId221" display="https://youtu.be/xku58K_bGS4"/>
    <hyperlink ref="C199" r:id="rId222" display="https://youtu.be/ZAPfDCAKpuc"/>
    <hyperlink ref="E199" r:id="rId223" display="https://www.audacy.com/podcasts/portal-to-ascension-47242&#10;https://www.youtube.com/c/whitehouseufo/featured&#10;&#10;&#10;@GrantCameronWhitehouseUFO&#10;&#10;Grant Cameron is a Canadian UFO investigator and author and was honored as the International Researcher of the Year at the Leeds Conference.&#10;If people truly understand the UFO mystery, they will come to realize that it is the Super Bowl of all stories. No story in history will be bigger.&#10;This channel will do what it can to reveal what the government really knows about UFOs. It will explore who the intelligence behind the phenomena is, why they are here, what their message is, and what is the true nature of reality.&#10;The story will be told by government officials, but mostly by experiencers who are the individuals who are dealing with the UFO intelligence."/>
    <hyperlink ref="C200" r:id="rId224" display="https://youtu.be/nnD8QcKNpS4"/>
    <hyperlink ref="C201" r:id="rId225" display="https://youtu.be/xDOR51cjnT0"/>
    <hyperlink ref="C202" r:id="rId226" display="https://youtu.be/W5dAhTIBV40"/>
    <hyperlink ref="C203" r:id="rId227" display="https://youtu.be/61YIns7u6rQ"/>
    <hyperlink ref="E203" r:id="rId228" display="https://www.theblackvault.com/&#13;&#10;https://www.theblackvault.com/documentarchive/length-confirmed-of-classified-uap-report-by-office-of-the-director-of-national-intelligence-odni/amp/"/>
    <hyperlink ref="C204" r:id="rId229" display="https://youtu.be/VWdSINz8Zjc"/>
    <hyperlink ref="C205" r:id="rId230" display="https://youtu.be/1y5NW1uTYE0"/>
    <hyperlink ref="C206" r:id="rId231" display="https://youtu.be/5Z5UMvt6NIY"/>
    <hyperlink ref="C207" r:id="rId232" display="https://youtu.be/OwVB1flU5fM"/>
    <hyperlink ref="C208" r:id="rId233" display="https://youtu.be/EGoZ4tUgUQA"/>
    <hyperlink ref="C209" r:id="rId234" display="https://youtu.be/MFD9rCfY8NQ"/>
    <hyperlink ref="C210" r:id="rId235" display="https://youtu.be/Linz4NNXnfw"/>
    <hyperlink ref="C211" r:id="rId236" display="https://youtu.be/J6uOJOPINIs"/>
    <hyperlink ref="C212" r:id="rId237" display="https://youtu.be/osywkEPudJk"/>
    <hyperlink ref="C213" r:id="rId238" display="https://youtu.be/8CEaZ3n9BSE"/>
    <hyperlink ref="C214" r:id="rId239" display="https://youtu.be/1Ek737AxxGI"/>
    <hyperlink ref="C215" r:id="rId240" display="https://youtu.be/h1rT2EEz4Zc"/>
    <hyperlink ref="C216" r:id="rId241" display="https://youtu.be/KyhW3BHKIsE"/>
    <hyperlink ref="C217" r:id="rId242" display="https://youtu.be/BommqJR3SF4"/>
    <hyperlink ref="C218" r:id="rId243" display="https://youtu.be/NtG3pwrKsJQ"/>
    <hyperlink ref="C219" r:id="rId244" display="https://youtu.be/fPsd0_dKVw0"/>
    <hyperlink ref="C220" r:id="rId245" display="https://youtu.be/U6sWXN7i5vY"/>
    <hyperlink ref="E220" r:id="rId246" display="https://silvarecord.com/&#10;https://linktr.ee/SilvaRecord"/>
    <hyperlink ref="C221" r:id="rId247" display="https://youtu.be/sZ-yKXZAmLw"/>
    <hyperlink ref="C222" r:id="rId248" display="https://youtu.be/OMO2qPGOetc"/>
    <hyperlink ref="E222" r:id="rId249" display="https://hotair.com/&#10;@JazzShaw&#10;Editor/writer, Salem Media, Hot Air, The Debrief, UAP Research.  Horseradish farmer. Jets fan. Curmudgeon. Opinions are my own and I've got a lot of them."/>
    <hyperlink ref="C223" r:id="rId250" display="https://youtu.be/GZSIQV2qoN4"/>
    <hyperlink ref="C224" r:id="rId251" display="https://youtu.be/_p40H1TlJvo"/>
    <hyperlink ref="C225" r:id="rId252" display="https://youtu.be/S4j2CG02W40"/>
    <hyperlink ref="C226" r:id="rId253" display="https://youtu.be/YNWTHdGwtHg"/>
    <hyperlink ref="C227" r:id="rId254" display="https://youtu.be/yF9S24PD9yk"/>
    <hyperlink ref="C228" r:id="rId255" display="https://youtu.be/jurFGYse5ug"/>
    <hyperlink ref="C229" r:id="rId256" display="https://youtu.be/HtNhJxivjgQ"/>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2023-07-12T08:29:00Z</dcterms:created>
  <dcterms:modified xsi:type="dcterms:W3CDTF">2023-07-12T09:23:36Z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8792A7CC0FB6410E8416DC0D9BDE467E</vt:lpwstr>
  </property>
  <property fmtid="{D5CDD505-2E9C-101B-9397-08002B2CF9AE}" pid="3" name="KSOProductBuildVer">
    <vt:lpwstr>2057-11.2.0.11417</vt:lpwstr>
  </property>
</Properties>
</file>